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лиенты" sheetId="1" state="visible" r:id="rId3"/>
    <sheet name="Сессии" sheetId="2" state="visible" r:id="rId4"/>
    <sheet name="Сводка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4" authorId="0">
      <text>
        <r>
          <rPr>
            <sz val="10"/>
            <rFont val="Arial"/>
            <family val="2"/>
          </rPr>
          <t xml:space="preserve">«Перенос» и «отмена вовремя» не считаются долгом. «Неявка» и «поздняя отмена» оплачиваются по вашим правилам.</t>
        </r>
      </text>
    </comment>
  </commentList>
</comments>
</file>

<file path=xl/sharedStrings.xml><?xml version="1.0" encoding="utf-8"?>
<sst xmlns="http://schemas.openxmlformats.org/spreadsheetml/2006/main" count="54" uniqueCount="47">
  <si>
    <t xml:space="preserve">Клиенты</t>
  </si>
  <si>
    <t xml:space="preserve">Имя или инициалы, без лишних личных данных. Встречи, долг и дата последней встречи считаются из листа «Сессии».</t>
  </si>
  <si>
    <t xml:space="preserve">Клиент</t>
  </si>
  <si>
    <t xml:space="preserve">Контакт</t>
  </si>
  <si>
    <t xml:space="preserve">Откуда пришёл</t>
  </si>
  <si>
    <t xml:space="preserve">Первая встреча</t>
  </si>
  <si>
    <t xml:space="preserve">Статус</t>
  </si>
  <si>
    <t xml:space="preserve">Встреч прошло</t>
  </si>
  <si>
    <t xml:space="preserve">Неявок и поздних отмен</t>
  </si>
  <si>
    <t xml:space="preserve">Последняя встреча</t>
  </si>
  <si>
    <t xml:space="preserve">Долг, ₽</t>
  </si>
  <si>
    <t xml:space="preserve">Анна К.</t>
  </si>
  <si>
    <t xml:space="preserve">@anna_k</t>
  </si>
  <si>
    <t xml:space="preserve">рекомендация</t>
  </si>
  <si>
    <t xml:space="preserve">в работе</t>
  </si>
  <si>
    <t xml:space="preserve">Сессии</t>
  </si>
  <si>
    <t xml:space="preserve">Каждая встреча — одна строка. Жёлтые ячейки заполняете вы, серые считаются сами. Первая строка — пример, её можно удалить.</t>
  </si>
  <si>
    <t xml:space="preserve">Дата</t>
  </si>
  <si>
    <t xml:space="preserve">Формат</t>
  </si>
  <si>
    <t xml:space="preserve">Цена, ₽</t>
  </si>
  <si>
    <t xml:space="preserve">Что произошло</t>
  </si>
  <si>
    <t xml:space="preserve">Оплачено, ₽</t>
  </si>
  <si>
    <t xml:space="preserve">Месяц</t>
  </si>
  <si>
    <t xml:space="preserve">онлайн</t>
  </si>
  <si>
    <t xml:space="preserve">прошла</t>
  </si>
  <si>
    <t xml:space="preserve">Сводка по месяцам</t>
  </si>
  <si>
    <t xml:space="preserve">Считается сама из листа «Сессии». Год меняется в ячейке B3.</t>
  </si>
  <si>
    <t xml:space="preserve">Год</t>
  </si>
  <si>
    <t xml:space="preserve">Неявки и поздние отмены</t>
  </si>
  <si>
    <t xml:space="preserve">Доля пропусков</t>
  </si>
  <si>
    <t xml:space="preserve">Начислено, ₽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</si>
  <si>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</si>
  <si>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</si>
  <si>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</si>
  <si>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</si>
  <si>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</si>
  <si>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</si>
  <si>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</si>
  <si>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</si>
  <si>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</si>
  <si>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</si>
  <si>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</si>
  <si>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</si>
  <si>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Итого за год</t>
  </si>
  <si>
    <t xml:space="preserve">Начислено: прошедшие встречи, неявки и поздние отмены по цене из листа «Сессии». Переносы и отмены вовремя не начисляются.</t>
  </si>
  <si>
    <t xml:space="preserve">Если поздние отмены у вас не оплачиваются, ставьте в «Цене» 0 для таких строк.</t>
  </si>
  <si>
    <t xml:space="preserve">Шаблон от «Понятно» — www.ponyatno.live. В кабинете «Понятно» всё это считается само.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</si>
</sst>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General"/>
    <numFmt numFmtId="167" formatCode="#,##0&quot; ₽&quot;;\-#,##0&quot; ₽&quot;;\–"/>
    <numFmt numFmtId="168" formatCode="mmm\ yyyy"/>
    <numFmt numFmtId="169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B707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3262C"/>
        <bgColor rgb="FF333300"/>
      </patternFill>
    </fill>
    <fill>
      <patternFill patternType="solid">
        <fgColor rgb="FFEFFFDD"/>
        <bgColor rgb="FFFFF7D6"/>
      </patternFill>
    </fill>
    <fill>
      <patternFill patternType="solid">
        <fgColor rgb="FFFFF7D6"/>
        <bgColor rgb="FFEFFFDD"/>
      </patternFill>
    </fill>
    <fill>
      <patternFill patternType="solid">
        <fgColor rgb="FFEEEFF1"/>
        <bgColor rgb="FFEFFF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DF"/>
      </left>
      <right style="thin">
        <color rgb="FFD9DBDF"/>
      </right>
      <top style="thin">
        <color rgb="FFD9DBDF"/>
      </top>
      <bottom style="thin">
        <color rgb="FFD9DB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23B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EEFF1"/>
      <rgbColor rgb="FF660066"/>
      <rgbColor rgb="FFFF8080"/>
      <rgbColor rgb="FF0066CC"/>
      <rgbColor rgb="FFD9DB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F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079"/>
      <rgbColor rgb="FF969696"/>
      <rgbColor rgb="FF003366"/>
      <rgbColor rgb="FF339966"/>
      <rgbColor rgb="FF003300"/>
      <rgbColor rgb="FF333300"/>
      <rgbColor rgb="FFB23B00"/>
      <rgbColor rgb="FF993366"/>
      <rgbColor rgb="FF333399"/>
      <rgbColor rgb="FF2326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1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5" t="n">
        <v>46329</v>
      </c>
      <c r="E5" s="4" t="s">
        <v>14</v>
      </c>
      <c r="F5" s="6" t="n">
        <f aca="false">IF(A5="","",COUNTIFS(Сессии!$B$5:$B$503,A5,Сессии!$E$5:$E$503,"прошла"))</f>
        <v>1</v>
      </c>
      <c r="G5" s="6" t="n">
        <f aca="false">IF(A5="","",COUNTIFS(Сессии!$B$5:$B$503,A5,Сессии!$E$5:$E$503,"неявка")+COUNTIFS(Сессии!$B$5:$B$503,A5,Сессии!$E$5:$E$503,"поздняя отмена"))</f>
        <v>0</v>
      </c>
      <c r="H5" s="7" t="n">
        <f aca="false">IF(A5="","",IF(COUNTIF(Сессии!$B$5:$B$503,A5)=0,"",_xlfn.MAXIFS(Сессии!$A$5:$A$503,Сессии!$B$5:$B$503,A5)))</f>
        <v>46329</v>
      </c>
      <c r="I5" s="8" t="n">
        <f aca="false">IF(A5="","",SUMIFS(Сессии!$H$5:$H$503,Сессии!$B$5:$B$503,A5))</f>
        <v>0</v>
      </c>
    </row>
    <row r="6" customFormat="false" ht="15" hidden="false" customHeight="false" outlineLevel="0" collapsed="false">
      <c r="A6" s="9"/>
      <c r="B6" s="9"/>
      <c r="C6" s="9"/>
      <c r="D6" s="10"/>
      <c r="E6" s="9"/>
      <c r="F6" s="6" t="str">
        <f aca="false">IF(A6="","",COUNTIFS(Сессии!$B$5:$B$503,A6,Сессии!$E$5:$E$503,"прошла"))</f>
        <v/>
      </c>
      <c r="G6" s="6" t="str">
        <f aca="false">IF(A6="","",COUNTIFS(Сессии!$B$5:$B$503,A6,Сессии!$E$5:$E$503,"неявка")+COUNTIFS(Сессии!$B$5:$B$503,A6,Сессии!$E$5:$E$503,"поздняя отмена"))</f>
        <v/>
      </c>
      <c r="H6" s="7" t="str">
        <f aca="false">IF(A6="","",IF(COUNTIF(Сессии!$B$5:$B$503,A6)=0,"",_xlfn.MAXIFS(Сессии!$A$5:$A$503,Сессии!$B$5:$B$503,A6)))</f>
        <v/>
      </c>
      <c r="I6" s="8" t="str">
        <f aca="false">IF(A6="","",SUMIFS(Сессии!$H$5:$H$503,Сессии!$B$5:$B$503,A6))</f>
        <v/>
      </c>
    </row>
    <row r="7" customFormat="false" ht="15" hidden="false" customHeight="false" outlineLevel="0" collapsed="false">
      <c r="A7" s="9"/>
      <c r="B7" s="9"/>
      <c r="C7" s="9"/>
      <c r="D7" s="10"/>
      <c r="E7" s="9"/>
      <c r="F7" s="6" t="str">
        <f aca="false">IF(A7="","",COUNTIFS(Сессии!$B$5:$B$503,A7,Сессии!$E$5:$E$503,"прошла"))</f>
        <v/>
      </c>
      <c r="G7" s="6" t="str">
        <f aca="false">IF(A7="","",COUNTIFS(Сессии!$B$5:$B$503,A7,Сессии!$E$5:$E$503,"неявка")+COUNTIFS(Сессии!$B$5:$B$503,A7,Сессии!$E$5:$E$503,"поздняя отмена"))</f>
        <v/>
      </c>
      <c r="H7" s="7" t="str">
        <f aca="false">IF(A7="","",IF(COUNTIF(Сессии!$B$5:$B$503,A7)=0,"",_xlfn.MAXIFS(Сессии!$A$5:$A$503,Сессии!$B$5:$B$503,A7)))</f>
        <v/>
      </c>
      <c r="I7" s="8" t="str">
        <f aca="false">IF(A7="","",SUMIFS(Сессии!$H$5:$H$503,Сессии!$B$5:$B$503,A7))</f>
        <v/>
      </c>
    </row>
    <row r="8" customFormat="false" ht="15" hidden="false" customHeight="false" outlineLevel="0" collapsed="false">
      <c r="A8" s="9"/>
      <c r="B8" s="9"/>
      <c r="C8" s="9"/>
      <c r="D8" s="10"/>
      <c r="E8" s="9"/>
      <c r="F8" s="6" t="str">
        <f aca="false">IF(A8="","",COUNTIFS(Сессии!$B$5:$B$503,A8,Сессии!$E$5:$E$503,"прошла"))</f>
        <v/>
      </c>
      <c r="G8" s="6" t="str">
        <f aca="false">IF(A8="","",COUNTIFS(Сессии!$B$5:$B$503,A8,Сессии!$E$5:$E$503,"неявка")+COUNTIFS(Сессии!$B$5:$B$503,A8,Сессии!$E$5:$E$503,"поздняя отмена"))</f>
        <v/>
      </c>
      <c r="H8" s="7" t="str">
        <f aca="false">IF(A8="","",IF(COUNTIF(Сессии!$B$5:$B$503,A8)=0,"",_xlfn.MAXIFS(Сессии!$A$5:$A$503,Сессии!$B$5:$B$503,A8)))</f>
        <v/>
      </c>
      <c r="I8" s="8" t="str">
        <f aca="false">IF(A8="","",SUMIFS(Сессии!$H$5:$H$503,Сессии!$B$5:$B$503,A8))</f>
        <v/>
      </c>
    </row>
    <row r="9" customFormat="false" ht="15" hidden="false" customHeight="false" outlineLevel="0" collapsed="false">
      <c r="A9" s="9"/>
      <c r="B9" s="9"/>
      <c r="C9" s="9"/>
      <c r="D9" s="10"/>
      <c r="E9" s="9"/>
      <c r="F9" s="6" t="str">
        <f aca="false">IF(A9="","",COUNTIFS(Сессии!$B$5:$B$503,A9,Сессии!$E$5:$E$503,"прошла"))</f>
        <v/>
      </c>
      <c r="G9" s="6" t="str">
        <f aca="false">IF(A9="","",COUNTIFS(Сессии!$B$5:$B$503,A9,Сессии!$E$5:$E$503,"неявка")+COUNTIFS(Сессии!$B$5:$B$503,A9,Сессии!$E$5:$E$503,"поздняя отмена"))</f>
        <v/>
      </c>
      <c r="H9" s="7" t="str">
        <f aca="false">IF(A9="","",IF(COUNTIF(Сессии!$B$5:$B$503,A9)=0,"",_xlfn.MAXIFS(Сессии!$A$5:$A$503,Сессии!$B$5:$B$503,A9)))</f>
        <v/>
      </c>
      <c r="I9" s="8" t="str">
        <f aca="false">IF(A9="","",SUMIFS(Сессии!$H$5:$H$503,Сессии!$B$5:$B$503,A9))</f>
        <v/>
      </c>
    </row>
    <row r="10" customFormat="false" ht="15" hidden="false" customHeight="false" outlineLevel="0" collapsed="false">
      <c r="A10" s="9"/>
      <c r="B10" s="9"/>
      <c r="C10" s="9"/>
      <c r="D10" s="10"/>
      <c r="E10" s="9"/>
      <c r="F10" s="6" t="str">
        <f aca="false">IF(A10="","",COUNTIFS(Сессии!$B$5:$B$503,A10,Сессии!$E$5:$E$503,"прошла"))</f>
        <v/>
      </c>
      <c r="G10" s="6" t="str">
        <f aca="false">IF(A10="","",COUNTIFS(Сессии!$B$5:$B$503,A10,Сессии!$E$5:$E$503,"неявка")+COUNTIFS(Сессии!$B$5:$B$503,A10,Сессии!$E$5:$E$503,"поздняя отмена"))</f>
        <v/>
      </c>
      <c r="H10" s="7" t="str">
        <f aca="false">IF(A10="","",IF(COUNTIF(Сессии!$B$5:$B$503,A10)=0,"",_xlfn.MAXIFS(Сессии!$A$5:$A$503,Сессии!$B$5:$B$503,A10)))</f>
        <v/>
      </c>
      <c r="I10" s="8" t="str">
        <f aca="false">IF(A10="","",SUMIFS(Сессии!$H$5:$H$503,Сессии!$B$5:$B$503,A10))</f>
        <v/>
      </c>
    </row>
    <row r="11" customFormat="false" ht="15" hidden="false" customHeight="false" outlineLevel="0" collapsed="false">
      <c r="A11" s="9"/>
      <c r="B11" s="9"/>
      <c r="C11" s="9"/>
      <c r="D11" s="10"/>
      <c r="E11" s="9"/>
      <c r="F11" s="6" t="str">
        <f aca="false">IF(A11="","",COUNTIFS(Сессии!$B$5:$B$503,A11,Сессии!$E$5:$E$503,"прошла"))</f>
        <v/>
      </c>
      <c r="G11" s="6" t="str">
        <f aca="false">IF(A11="","",COUNTIFS(Сессии!$B$5:$B$503,A11,Сессии!$E$5:$E$503,"неявка")+COUNTIFS(Сессии!$B$5:$B$503,A11,Сессии!$E$5:$E$503,"поздняя отмена"))</f>
        <v/>
      </c>
      <c r="H11" s="7" t="str">
        <f aca="false">IF(A11="","",IF(COUNTIF(Сессии!$B$5:$B$503,A11)=0,"",_xlfn.MAXIFS(Сессии!$A$5:$A$503,Сессии!$B$5:$B$503,A11)))</f>
        <v/>
      </c>
      <c r="I11" s="8" t="str">
        <f aca="false">IF(A11="","",SUMIFS(Сессии!$H$5:$H$503,Сессии!$B$5:$B$503,A11))</f>
        <v/>
      </c>
    </row>
    <row r="12" customFormat="false" ht="15" hidden="false" customHeight="false" outlineLevel="0" collapsed="false">
      <c r="A12" s="9"/>
      <c r="B12" s="9"/>
      <c r="C12" s="9"/>
      <c r="D12" s="10"/>
      <c r="E12" s="9"/>
      <c r="F12" s="6" t="str">
        <f aca="false">IF(A12="","",COUNTIFS(Сессии!$B$5:$B$503,A12,Сессии!$E$5:$E$503,"прошла"))</f>
        <v/>
      </c>
      <c r="G12" s="6" t="str">
        <f aca="false">IF(A12="","",COUNTIFS(Сессии!$B$5:$B$503,A12,Сессии!$E$5:$E$503,"неявка")+COUNTIFS(Сессии!$B$5:$B$503,A12,Сессии!$E$5:$E$503,"поздняя отмена"))</f>
        <v/>
      </c>
      <c r="H12" s="7" t="str">
        <f aca="false">IF(A12="","",IF(COUNTIF(Сессии!$B$5:$B$503,A12)=0,"",_xlfn.MAXIFS(Сессии!$A$5:$A$503,Сессии!$B$5:$B$503,A12)))</f>
        <v/>
      </c>
      <c r="I12" s="8" t="str">
        <f aca="false">IF(A12="","",SUMIFS(Сессии!$H$5:$H$503,Сессии!$B$5:$B$503,A12))</f>
        <v/>
      </c>
    </row>
    <row r="13" customFormat="false" ht="15" hidden="false" customHeight="false" outlineLevel="0" collapsed="false">
      <c r="A13" s="9"/>
      <c r="B13" s="9"/>
      <c r="C13" s="9"/>
      <c r="D13" s="10"/>
      <c r="E13" s="9"/>
      <c r="F13" s="6" t="str">
        <f aca="false">IF(A13="","",COUNTIFS(Сессии!$B$5:$B$503,A13,Сессии!$E$5:$E$503,"прошла"))</f>
        <v/>
      </c>
      <c r="G13" s="6" t="str">
        <f aca="false">IF(A13="","",COUNTIFS(Сессии!$B$5:$B$503,A13,Сессии!$E$5:$E$503,"неявка")+COUNTIFS(Сессии!$B$5:$B$503,A13,Сессии!$E$5:$E$503,"поздняя отмена"))</f>
        <v/>
      </c>
      <c r="H13" s="7" t="str">
        <f aca="false">IF(A13="","",IF(COUNTIF(Сессии!$B$5:$B$503,A13)=0,"",_xlfn.MAXIFS(Сессии!$A$5:$A$503,Сессии!$B$5:$B$503,A13)))</f>
        <v/>
      </c>
      <c r="I13" s="8" t="str">
        <f aca="false">IF(A13="","",SUMIFS(Сессии!$H$5:$H$503,Сессии!$B$5:$B$503,A13))</f>
        <v/>
      </c>
    </row>
    <row r="14" customFormat="false" ht="15" hidden="false" customHeight="false" outlineLevel="0" collapsed="false">
      <c r="A14" s="9"/>
      <c r="B14" s="9"/>
      <c r="C14" s="9"/>
      <c r="D14" s="10"/>
      <c r="E14" s="9"/>
      <c r="F14" s="6" t="str">
        <f aca="false">IF(A14="","",COUNTIFS(Сессии!$B$5:$B$503,A14,Сессии!$E$5:$E$503,"прошла"))</f>
        <v/>
      </c>
      <c r="G14" s="6" t="str">
        <f aca="false">IF(A14="","",COUNTIFS(Сессии!$B$5:$B$503,A14,Сессии!$E$5:$E$503,"неявка")+COUNTIFS(Сессии!$B$5:$B$503,A14,Сессии!$E$5:$E$503,"поздняя отмена"))</f>
        <v/>
      </c>
      <c r="H14" s="7" t="str">
        <f aca="false">IF(A14="","",IF(COUNTIF(Сессии!$B$5:$B$503,A14)=0,"",_xlfn.MAXIFS(Сессии!$A$5:$A$503,Сессии!$B$5:$B$503,A14)))</f>
        <v/>
      </c>
      <c r="I14" s="8" t="str">
        <f aca="false">IF(A14="","",SUMIFS(Сессии!$H$5:$H$503,Сессии!$B$5:$B$503,A14))</f>
        <v/>
      </c>
    </row>
    <row r="15" customFormat="false" ht="15" hidden="false" customHeight="false" outlineLevel="0" collapsed="false">
      <c r="A15" s="9"/>
      <c r="B15" s="9"/>
      <c r="C15" s="9"/>
      <c r="D15" s="10"/>
      <c r="E15" s="9"/>
      <c r="F15" s="6" t="str">
        <f aca="false">IF(A15="","",COUNTIFS(Сессии!$B$5:$B$503,A15,Сессии!$E$5:$E$503,"прошла"))</f>
        <v/>
      </c>
      <c r="G15" s="6" t="str">
        <f aca="false">IF(A15="","",COUNTIFS(Сессии!$B$5:$B$503,A15,Сессии!$E$5:$E$503,"неявка")+COUNTIFS(Сессии!$B$5:$B$503,A15,Сессии!$E$5:$E$503,"поздняя отмена"))</f>
        <v/>
      </c>
      <c r="H15" s="7" t="str">
        <f aca="false">IF(A15="","",IF(COUNTIF(Сессии!$B$5:$B$503,A15)=0,"",_xlfn.MAXIFS(Сессии!$A$5:$A$503,Сессии!$B$5:$B$503,A15)))</f>
        <v/>
      </c>
      <c r="I15" s="8" t="str">
        <f aca="false">IF(A15="","",SUMIFS(Сессии!$H$5:$H$503,Сессии!$B$5:$B$503,A15))</f>
        <v/>
      </c>
    </row>
    <row r="16" customFormat="false" ht="15" hidden="false" customHeight="false" outlineLevel="0" collapsed="false">
      <c r="A16" s="9"/>
      <c r="B16" s="9"/>
      <c r="C16" s="9"/>
      <c r="D16" s="10"/>
      <c r="E16" s="9"/>
      <c r="F16" s="6" t="str">
        <f aca="false">IF(A16="","",COUNTIFS(Сессии!$B$5:$B$503,A16,Сессии!$E$5:$E$503,"прошла"))</f>
        <v/>
      </c>
      <c r="G16" s="6" t="str">
        <f aca="false">IF(A16="","",COUNTIFS(Сессии!$B$5:$B$503,A16,Сессии!$E$5:$E$503,"неявка")+COUNTIFS(Сессии!$B$5:$B$503,A16,Сессии!$E$5:$E$503,"поздняя отмена"))</f>
        <v/>
      </c>
      <c r="H16" s="7" t="str">
        <f aca="false">IF(A16="","",IF(COUNTIF(Сессии!$B$5:$B$503,A16)=0,"",_xlfn.MAXIFS(Сессии!$A$5:$A$503,Сессии!$B$5:$B$503,A16)))</f>
        <v/>
      </c>
      <c r="I16" s="8" t="str">
        <f aca="false">IF(A16="","",SUMIFS(Сессии!$H$5:$H$503,Сессии!$B$5:$B$503,A16))</f>
        <v/>
      </c>
    </row>
    <row r="17" customFormat="false" ht="15" hidden="false" customHeight="false" outlineLevel="0" collapsed="false">
      <c r="A17" s="9"/>
      <c r="B17" s="9"/>
      <c r="C17" s="9"/>
      <c r="D17" s="10"/>
      <c r="E17" s="9"/>
      <c r="F17" s="6" t="str">
        <f aca="false">IF(A17="","",COUNTIFS(Сессии!$B$5:$B$503,A17,Сессии!$E$5:$E$503,"прошла"))</f>
        <v/>
      </c>
      <c r="G17" s="6" t="str">
        <f aca="false">IF(A17="","",COUNTIFS(Сессии!$B$5:$B$503,A17,Сессии!$E$5:$E$503,"неявка")+COUNTIFS(Сессии!$B$5:$B$503,A17,Сессии!$E$5:$E$503,"поздняя отмена"))</f>
        <v/>
      </c>
      <c r="H17" s="7" t="str">
        <f aca="false">IF(A17="","",IF(COUNTIF(Сессии!$B$5:$B$503,A17)=0,"",_xlfn.MAXIFS(Сессии!$A$5:$A$503,Сессии!$B$5:$B$503,A17)))</f>
        <v/>
      </c>
      <c r="I17" s="8" t="str">
        <f aca="false">IF(A17="","",SUMIFS(Сессии!$H$5:$H$503,Сессии!$B$5:$B$503,A17))</f>
        <v/>
      </c>
    </row>
    <row r="18" customFormat="false" ht="15" hidden="false" customHeight="false" outlineLevel="0" collapsed="false">
      <c r="A18" s="9"/>
      <c r="B18" s="9"/>
      <c r="C18" s="9"/>
      <c r="D18" s="10"/>
      <c r="E18" s="9"/>
      <c r="F18" s="6" t="str">
        <f aca="false">IF(A18="","",COUNTIFS(Сессии!$B$5:$B$503,A18,Сессии!$E$5:$E$503,"прошла"))</f>
        <v/>
      </c>
      <c r="G18" s="6" t="str">
        <f aca="false">IF(A18="","",COUNTIFS(Сессии!$B$5:$B$503,A18,Сессии!$E$5:$E$503,"неявка")+COUNTIFS(Сессии!$B$5:$B$503,A18,Сессии!$E$5:$E$503,"поздняя отмена"))</f>
        <v/>
      </c>
      <c r="H18" s="7" t="str">
        <f aca="false">IF(A18="","",IF(COUNTIF(Сессии!$B$5:$B$503,A18)=0,"",_xlfn.MAXIFS(Сессии!$A$5:$A$503,Сессии!$B$5:$B$503,A18)))</f>
        <v/>
      </c>
      <c r="I18" s="8" t="str">
        <f aca="false">IF(A18="","",SUMIFS(Сессии!$H$5:$H$503,Сессии!$B$5:$B$503,A18))</f>
        <v/>
      </c>
    </row>
    <row r="19" customFormat="false" ht="15" hidden="false" customHeight="false" outlineLevel="0" collapsed="false">
      <c r="A19" s="9"/>
      <c r="B19" s="9"/>
      <c r="C19" s="9"/>
      <c r="D19" s="10"/>
      <c r="E19" s="9"/>
      <c r="F19" s="6" t="str">
        <f aca="false">IF(A19="","",COUNTIFS(Сессии!$B$5:$B$503,A19,Сессии!$E$5:$E$503,"прошла"))</f>
        <v/>
      </c>
      <c r="G19" s="6" t="str">
        <f aca="false">IF(A19="","",COUNTIFS(Сессии!$B$5:$B$503,A19,Сессии!$E$5:$E$503,"неявка")+COUNTIFS(Сессии!$B$5:$B$503,A19,Сессии!$E$5:$E$503,"поздняя отмена"))</f>
        <v/>
      </c>
      <c r="H19" s="7" t="str">
        <f aca="false">IF(A19="","",IF(COUNTIF(Сессии!$B$5:$B$503,A19)=0,"",_xlfn.MAXIFS(Сессии!$A$5:$A$503,Сессии!$B$5:$B$503,A19)))</f>
        <v/>
      </c>
      <c r="I19" s="8" t="str">
        <f aca="false">IF(A19="","",SUMIFS(Сессии!$H$5:$H$503,Сессии!$B$5:$B$503,A19))</f>
        <v/>
      </c>
    </row>
    <row r="20" customFormat="false" ht="15" hidden="false" customHeight="false" outlineLevel="0" collapsed="false">
      <c r="A20" s="9"/>
      <c r="B20" s="9"/>
      <c r="C20" s="9"/>
      <c r="D20" s="10"/>
      <c r="E20" s="9"/>
      <c r="F20" s="6" t="str">
        <f aca="false">IF(A20="","",COUNTIFS(Сессии!$B$5:$B$503,A20,Сессии!$E$5:$E$503,"прошла"))</f>
        <v/>
      </c>
      <c r="G20" s="6" t="str">
        <f aca="false">IF(A20="","",COUNTIFS(Сессии!$B$5:$B$503,A20,Сессии!$E$5:$E$503,"неявка")+COUNTIFS(Сессии!$B$5:$B$503,A20,Сессии!$E$5:$E$503,"поздняя отмена"))</f>
        <v/>
      </c>
      <c r="H20" s="7" t="str">
        <f aca="false">IF(A20="","",IF(COUNTIF(Сессии!$B$5:$B$503,A20)=0,"",_xlfn.MAXIFS(Сессии!$A$5:$A$503,Сессии!$B$5:$B$503,A20)))</f>
        <v/>
      </c>
      <c r="I20" s="8" t="str">
        <f aca="false">IF(A20="","",SUMIFS(Сессии!$H$5:$H$503,Сессии!$B$5:$B$503,A20))</f>
        <v/>
      </c>
    </row>
    <row r="21" customFormat="false" ht="15" hidden="false" customHeight="false" outlineLevel="0" collapsed="false">
      <c r="A21" s="9"/>
      <c r="B21" s="9"/>
      <c r="C21" s="9"/>
      <c r="D21" s="10"/>
      <c r="E21" s="9"/>
      <c r="F21" s="6" t="str">
        <f aca="false">IF(A21="","",COUNTIFS(Сессии!$B$5:$B$503,A21,Сессии!$E$5:$E$503,"прошла"))</f>
        <v/>
      </c>
      <c r="G21" s="6" t="str">
        <f aca="false">IF(A21="","",COUNTIFS(Сессии!$B$5:$B$503,A21,Сессии!$E$5:$E$503,"неявка")+COUNTIFS(Сессии!$B$5:$B$503,A21,Сессии!$E$5:$E$503,"поздняя отмена"))</f>
        <v/>
      </c>
      <c r="H21" s="7" t="str">
        <f aca="false">IF(A21="","",IF(COUNTIF(Сессии!$B$5:$B$503,A21)=0,"",_xlfn.MAXIFS(Сессии!$A$5:$A$503,Сессии!$B$5:$B$503,A21)))</f>
        <v/>
      </c>
      <c r="I21" s="8" t="str">
        <f aca="false">IF(A21="","",SUMIFS(Сессии!$H$5:$H$503,Сессии!$B$5:$B$503,A21))</f>
        <v/>
      </c>
    </row>
    <row r="22" customFormat="false" ht="15" hidden="false" customHeight="false" outlineLevel="0" collapsed="false">
      <c r="A22" s="9"/>
      <c r="B22" s="9"/>
      <c r="C22" s="9"/>
      <c r="D22" s="10"/>
      <c r="E22" s="9"/>
      <c r="F22" s="6" t="str">
        <f aca="false">IF(A22="","",COUNTIFS(Сессии!$B$5:$B$503,A22,Сессии!$E$5:$E$503,"прошла"))</f>
        <v/>
      </c>
      <c r="G22" s="6" t="str">
        <f aca="false">IF(A22="","",COUNTIFS(Сессии!$B$5:$B$503,A22,Сессии!$E$5:$E$503,"неявка")+COUNTIFS(Сессии!$B$5:$B$503,A22,Сессии!$E$5:$E$503,"поздняя отмена"))</f>
        <v/>
      </c>
      <c r="H22" s="7" t="str">
        <f aca="false">IF(A22="","",IF(COUNTIF(Сессии!$B$5:$B$503,A22)=0,"",_xlfn.MAXIFS(Сессии!$A$5:$A$503,Сессии!$B$5:$B$503,A22)))</f>
        <v/>
      </c>
      <c r="I22" s="8" t="str">
        <f aca="false">IF(A22="","",SUMIFS(Сессии!$H$5:$H$503,Сессии!$B$5:$B$503,A22))</f>
        <v/>
      </c>
    </row>
    <row r="23" customFormat="false" ht="15" hidden="false" customHeight="false" outlineLevel="0" collapsed="false">
      <c r="A23" s="9"/>
      <c r="B23" s="9"/>
      <c r="C23" s="9"/>
      <c r="D23" s="10"/>
      <c r="E23" s="9"/>
      <c r="F23" s="6" t="str">
        <f aca="false">IF(A23="","",COUNTIFS(Сессии!$B$5:$B$503,A23,Сессии!$E$5:$E$503,"прошла"))</f>
        <v/>
      </c>
      <c r="G23" s="6" t="str">
        <f aca="false">IF(A23="","",COUNTIFS(Сессии!$B$5:$B$503,A23,Сессии!$E$5:$E$503,"неявка")+COUNTIFS(Сессии!$B$5:$B$503,A23,Сессии!$E$5:$E$503,"поздняя отмена"))</f>
        <v/>
      </c>
      <c r="H23" s="7" t="str">
        <f aca="false">IF(A23="","",IF(COUNTIF(Сессии!$B$5:$B$503,A23)=0,"",_xlfn.MAXIFS(Сессии!$A$5:$A$503,Сессии!$B$5:$B$503,A23)))</f>
        <v/>
      </c>
      <c r="I23" s="8" t="str">
        <f aca="false">IF(A23="","",SUMIFS(Сессии!$H$5:$H$503,Сессии!$B$5:$B$503,A23))</f>
        <v/>
      </c>
    </row>
    <row r="24" customFormat="false" ht="15" hidden="false" customHeight="false" outlineLevel="0" collapsed="false">
      <c r="A24" s="9"/>
      <c r="B24" s="9"/>
      <c r="C24" s="9"/>
      <c r="D24" s="10"/>
      <c r="E24" s="9"/>
      <c r="F24" s="6" t="str">
        <f aca="false">IF(A24="","",COUNTIFS(Сессии!$B$5:$B$503,A24,Сессии!$E$5:$E$503,"прошла"))</f>
        <v/>
      </c>
      <c r="G24" s="6" t="str">
        <f aca="false">IF(A24="","",COUNTIFS(Сессии!$B$5:$B$503,A24,Сессии!$E$5:$E$503,"неявка")+COUNTIFS(Сессии!$B$5:$B$503,A24,Сессии!$E$5:$E$503,"поздняя отмена"))</f>
        <v/>
      </c>
      <c r="H24" s="7" t="str">
        <f aca="false">IF(A24="","",IF(COUNTIF(Сессии!$B$5:$B$503,A24)=0,"",_xlfn.MAXIFS(Сессии!$A$5:$A$503,Сессии!$B$5:$B$503,A24)))</f>
        <v/>
      </c>
      <c r="I24" s="8" t="str">
        <f aca="false">IF(A24="","",SUMIFS(Сессии!$H$5:$H$503,Сессии!$B$5:$B$503,A24))</f>
        <v/>
      </c>
    </row>
    <row r="25" customFormat="false" ht="15" hidden="false" customHeight="false" outlineLevel="0" collapsed="false">
      <c r="A25" s="9"/>
      <c r="B25" s="9"/>
      <c r="C25" s="9"/>
      <c r="D25" s="10"/>
      <c r="E25" s="9"/>
      <c r="F25" s="6" t="str">
        <f aca="false">IF(A25="","",COUNTIFS(Сессии!$B$5:$B$503,A25,Сессии!$E$5:$E$503,"прошла"))</f>
        <v/>
      </c>
      <c r="G25" s="6" t="str">
        <f aca="false">IF(A25="","",COUNTIFS(Сессии!$B$5:$B$503,A25,Сессии!$E$5:$E$503,"неявка")+COUNTIFS(Сессии!$B$5:$B$503,A25,Сессии!$E$5:$E$503,"поздняя отмена"))</f>
        <v/>
      </c>
      <c r="H25" s="7" t="str">
        <f aca="false">IF(A25="","",IF(COUNTIF(Сессии!$B$5:$B$503,A25)=0,"",_xlfn.MAXIFS(Сессии!$A$5:$A$503,Сессии!$B$5:$B$503,A25)))</f>
        <v/>
      </c>
      <c r="I25" s="8" t="str">
        <f aca="false">IF(A25="","",SUMIFS(Сессии!$H$5:$H$503,Сессии!$B$5:$B$503,A25))</f>
        <v/>
      </c>
    </row>
    <row r="26" customFormat="false" ht="15" hidden="false" customHeight="false" outlineLevel="0" collapsed="false">
      <c r="A26" s="9"/>
      <c r="B26" s="9"/>
      <c r="C26" s="9"/>
      <c r="D26" s="10"/>
      <c r="E26" s="9"/>
      <c r="F26" s="6" t="str">
        <f aca="false">IF(A26="","",COUNTIFS(Сессии!$B$5:$B$503,A26,Сессии!$E$5:$E$503,"прошла"))</f>
        <v/>
      </c>
      <c r="G26" s="6" t="str">
        <f aca="false">IF(A26="","",COUNTIFS(Сессии!$B$5:$B$503,A26,Сессии!$E$5:$E$503,"неявка")+COUNTIFS(Сессии!$B$5:$B$503,A26,Сессии!$E$5:$E$503,"поздняя отмена"))</f>
        <v/>
      </c>
      <c r="H26" s="7" t="str">
        <f aca="false">IF(A26="","",IF(COUNTIF(Сессии!$B$5:$B$503,A26)=0,"",_xlfn.MAXIFS(Сессии!$A$5:$A$503,Сессии!$B$5:$B$503,A26)))</f>
        <v/>
      </c>
      <c r="I26" s="8" t="str">
        <f aca="false">IF(A26="","",SUMIFS(Сессии!$H$5:$H$503,Сессии!$B$5:$B$503,A26))</f>
        <v/>
      </c>
    </row>
    <row r="27" customFormat="false" ht="15" hidden="false" customHeight="false" outlineLevel="0" collapsed="false">
      <c r="A27" s="9"/>
      <c r="B27" s="9"/>
      <c r="C27" s="9"/>
      <c r="D27" s="10"/>
      <c r="E27" s="9"/>
      <c r="F27" s="6" t="str">
        <f aca="false">IF(A27="","",COUNTIFS(Сессии!$B$5:$B$503,A27,Сессии!$E$5:$E$503,"прошла"))</f>
        <v/>
      </c>
      <c r="G27" s="6" t="str">
        <f aca="false">IF(A27="","",COUNTIFS(Сессии!$B$5:$B$503,A27,Сессии!$E$5:$E$503,"неявка")+COUNTIFS(Сессии!$B$5:$B$503,A27,Сессии!$E$5:$E$503,"поздняя отмена"))</f>
        <v/>
      </c>
      <c r="H27" s="7" t="str">
        <f aca="false">IF(A27="","",IF(COUNTIF(Сессии!$B$5:$B$503,A27)=0,"",_xlfn.MAXIFS(Сессии!$A$5:$A$503,Сессии!$B$5:$B$503,A27)))</f>
        <v/>
      </c>
      <c r="I27" s="8" t="str">
        <f aca="false">IF(A27="","",SUMIFS(Сессии!$H$5:$H$503,Сессии!$B$5:$B$503,A27))</f>
        <v/>
      </c>
    </row>
    <row r="28" customFormat="false" ht="15" hidden="false" customHeight="false" outlineLevel="0" collapsed="false">
      <c r="A28" s="9"/>
      <c r="B28" s="9"/>
      <c r="C28" s="9"/>
      <c r="D28" s="10"/>
      <c r="E28" s="9"/>
      <c r="F28" s="6" t="str">
        <f aca="false">IF(A28="","",COUNTIFS(Сессии!$B$5:$B$503,A28,Сессии!$E$5:$E$503,"прошла"))</f>
        <v/>
      </c>
      <c r="G28" s="6" t="str">
        <f aca="false">IF(A28="","",COUNTIFS(Сессии!$B$5:$B$503,A28,Сессии!$E$5:$E$503,"неявка")+COUNTIFS(Сессии!$B$5:$B$503,A28,Сессии!$E$5:$E$503,"поздняя отмена"))</f>
        <v/>
      </c>
      <c r="H28" s="7" t="str">
        <f aca="false">IF(A28="","",IF(COUNTIF(Сессии!$B$5:$B$503,A28)=0,"",_xlfn.MAXIFS(Сессии!$A$5:$A$503,Сессии!$B$5:$B$503,A28)))</f>
        <v/>
      </c>
      <c r="I28" s="8" t="str">
        <f aca="false">IF(A28="","",SUMIFS(Сессии!$H$5:$H$503,Сессии!$B$5:$B$503,A28))</f>
        <v/>
      </c>
    </row>
    <row r="29" customFormat="false" ht="15" hidden="false" customHeight="false" outlineLevel="0" collapsed="false">
      <c r="A29" s="9"/>
      <c r="B29" s="9"/>
      <c r="C29" s="9"/>
      <c r="D29" s="10"/>
      <c r="E29" s="9"/>
      <c r="F29" s="6" t="str">
        <f aca="false">IF(A29="","",COUNTIFS(Сессии!$B$5:$B$503,A29,Сессии!$E$5:$E$503,"прошла"))</f>
        <v/>
      </c>
      <c r="G29" s="6" t="str">
        <f aca="false">IF(A29="","",COUNTIFS(Сессии!$B$5:$B$503,A29,Сессии!$E$5:$E$503,"неявка")+COUNTIFS(Сессии!$B$5:$B$503,A29,Сессии!$E$5:$E$503,"поздняя отмена"))</f>
        <v/>
      </c>
      <c r="H29" s="7" t="str">
        <f aca="false">IF(A29="","",IF(COUNTIF(Сессии!$B$5:$B$503,A29)=0,"",_xlfn.MAXIFS(Сессии!$A$5:$A$503,Сессии!$B$5:$B$503,A29)))</f>
        <v/>
      </c>
      <c r="I29" s="8" t="str">
        <f aca="false">IF(A29="","",SUMIFS(Сессии!$H$5:$H$503,Сессии!$B$5:$B$503,A29))</f>
        <v/>
      </c>
    </row>
    <row r="30" customFormat="false" ht="15" hidden="false" customHeight="false" outlineLevel="0" collapsed="false">
      <c r="A30" s="9"/>
      <c r="B30" s="9"/>
      <c r="C30" s="9"/>
      <c r="D30" s="10"/>
      <c r="E30" s="9"/>
      <c r="F30" s="6" t="str">
        <f aca="false">IF(A30="","",COUNTIFS(Сессии!$B$5:$B$503,A30,Сессии!$E$5:$E$503,"прошла"))</f>
        <v/>
      </c>
      <c r="G30" s="6" t="str">
        <f aca="false">IF(A30="","",COUNTIFS(Сессии!$B$5:$B$503,A30,Сессии!$E$5:$E$503,"неявка")+COUNTIFS(Сессии!$B$5:$B$503,A30,Сессии!$E$5:$E$503,"поздняя отмена"))</f>
        <v/>
      </c>
      <c r="H30" s="7" t="str">
        <f aca="false">IF(A30="","",IF(COUNTIF(Сессии!$B$5:$B$503,A30)=0,"",_xlfn.MAXIFS(Сессии!$A$5:$A$503,Сессии!$B$5:$B$503,A30)))</f>
        <v/>
      </c>
      <c r="I30" s="8" t="str">
        <f aca="false">IF(A30="","",SUMIFS(Сессии!$H$5:$H$503,Сессии!$B$5:$B$503,A30))</f>
        <v/>
      </c>
    </row>
    <row r="31" customFormat="false" ht="15" hidden="false" customHeight="false" outlineLevel="0" collapsed="false">
      <c r="A31" s="9"/>
      <c r="B31" s="9"/>
      <c r="C31" s="9"/>
      <c r="D31" s="10"/>
      <c r="E31" s="9"/>
      <c r="F31" s="6" t="str">
        <f aca="false">IF(A31="","",COUNTIFS(Сессии!$B$5:$B$503,A31,Сессии!$E$5:$E$503,"прошла"))</f>
        <v/>
      </c>
      <c r="G31" s="6" t="str">
        <f aca="false">IF(A31="","",COUNTIFS(Сессии!$B$5:$B$503,A31,Сессии!$E$5:$E$503,"неявка")+COUNTIFS(Сессии!$B$5:$B$503,A31,Сессии!$E$5:$E$503,"поздняя отмена"))</f>
        <v/>
      </c>
      <c r="H31" s="7" t="str">
        <f aca="false">IF(A31="","",IF(COUNTIF(Сессии!$B$5:$B$503,A31)=0,"",_xlfn.MAXIFS(Сессии!$A$5:$A$503,Сессии!$B$5:$B$503,A31)))</f>
        <v/>
      </c>
      <c r="I31" s="8" t="str">
        <f aca="false">IF(A31="","",SUMIFS(Сессии!$H$5:$H$503,Сессии!$B$5:$B$503,A31))</f>
        <v/>
      </c>
    </row>
    <row r="32" customFormat="false" ht="15" hidden="false" customHeight="false" outlineLevel="0" collapsed="false">
      <c r="A32" s="9"/>
      <c r="B32" s="9"/>
      <c r="C32" s="9"/>
      <c r="D32" s="10"/>
      <c r="E32" s="9"/>
      <c r="F32" s="6" t="str">
        <f aca="false">IF(A32="","",COUNTIFS(Сессии!$B$5:$B$503,A32,Сессии!$E$5:$E$503,"прошла"))</f>
        <v/>
      </c>
      <c r="G32" s="6" t="str">
        <f aca="false">IF(A32="","",COUNTIFS(Сессии!$B$5:$B$503,A32,Сессии!$E$5:$E$503,"неявка")+COUNTIFS(Сессии!$B$5:$B$503,A32,Сессии!$E$5:$E$503,"поздняя отмена"))</f>
        <v/>
      </c>
      <c r="H32" s="7" t="str">
        <f aca="false">IF(A32="","",IF(COUNTIF(Сессии!$B$5:$B$503,A32)=0,"",_xlfn.MAXIFS(Сессии!$A$5:$A$503,Сессии!$B$5:$B$503,A32)))</f>
        <v/>
      </c>
      <c r="I32" s="8" t="str">
        <f aca="false">IF(A32="","",SUMIFS(Сессии!$H$5:$H$503,Сессии!$B$5:$B$503,A32))</f>
        <v/>
      </c>
    </row>
    <row r="33" customFormat="false" ht="15" hidden="false" customHeight="false" outlineLevel="0" collapsed="false">
      <c r="A33" s="9"/>
      <c r="B33" s="9"/>
      <c r="C33" s="9"/>
      <c r="D33" s="10"/>
      <c r="E33" s="9"/>
      <c r="F33" s="6" t="str">
        <f aca="false">IF(A33="","",COUNTIFS(Сессии!$B$5:$B$503,A33,Сессии!$E$5:$E$503,"прошла"))</f>
        <v/>
      </c>
      <c r="G33" s="6" t="str">
        <f aca="false">IF(A33="","",COUNTIFS(Сессии!$B$5:$B$503,A33,Сессии!$E$5:$E$503,"неявка")+COUNTIFS(Сессии!$B$5:$B$503,A33,Сессии!$E$5:$E$503,"поздняя отмена"))</f>
        <v/>
      </c>
      <c r="H33" s="7" t="str">
        <f aca="false">IF(A33="","",IF(COUNTIF(Сессии!$B$5:$B$503,A33)=0,"",_xlfn.MAXIFS(Сессии!$A$5:$A$503,Сессии!$B$5:$B$503,A33)))</f>
        <v/>
      </c>
      <c r="I33" s="8" t="str">
        <f aca="false">IF(A33="","",SUMIFS(Сессии!$H$5:$H$503,Сессии!$B$5:$B$503,A33))</f>
        <v/>
      </c>
    </row>
    <row r="34" customFormat="false" ht="15" hidden="false" customHeight="false" outlineLevel="0" collapsed="false">
      <c r="A34" s="9"/>
      <c r="B34" s="9"/>
      <c r="C34" s="9"/>
      <c r="D34" s="10"/>
      <c r="E34" s="9"/>
      <c r="F34" s="6" t="str">
        <f aca="false">IF(A34="","",COUNTIFS(Сессии!$B$5:$B$503,A34,Сессии!$E$5:$E$503,"прошла"))</f>
        <v/>
      </c>
      <c r="G34" s="6" t="str">
        <f aca="false">IF(A34="","",COUNTIFS(Сессии!$B$5:$B$503,A34,Сессии!$E$5:$E$503,"неявка")+COUNTIFS(Сессии!$B$5:$B$503,A34,Сессии!$E$5:$E$503,"поздняя отмена"))</f>
        <v/>
      </c>
      <c r="H34" s="7" t="str">
        <f aca="false">IF(A34="","",IF(COUNTIF(Сессии!$B$5:$B$503,A34)=0,"",_xlfn.MAXIFS(Сессии!$A$5:$A$503,Сессии!$B$5:$B$503,A34)))</f>
        <v/>
      </c>
      <c r="I34" s="8" t="str">
        <f aca="false">IF(A34="","",SUMIFS(Сессии!$H$5:$H$503,Сессии!$B$5:$B$503,A34))</f>
        <v/>
      </c>
    </row>
    <row r="35" customFormat="false" ht="15" hidden="false" customHeight="false" outlineLevel="0" collapsed="false">
      <c r="A35" s="9"/>
      <c r="B35" s="9"/>
      <c r="C35" s="9"/>
      <c r="D35" s="10"/>
      <c r="E35" s="9"/>
      <c r="F35" s="6" t="str">
        <f aca="false">IF(A35="","",COUNTIFS(Сессии!$B$5:$B$503,A35,Сессии!$E$5:$E$503,"прошла"))</f>
        <v/>
      </c>
      <c r="G35" s="6" t="str">
        <f aca="false">IF(A35="","",COUNTIFS(Сессии!$B$5:$B$503,A35,Сессии!$E$5:$E$503,"неявка")+COUNTIFS(Сессии!$B$5:$B$503,A35,Сессии!$E$5:$E$503,"поздняя отмена"))</f>
        <v/>
      </c>
      <c r="H35" s="7" t="str">
        <f aca="false">IF(A35="","",IF(COUNTIF(Сессии!$B$5:$B$503,A35)=0,"",_xlfn.MAXIFS(Сессии!$A$5:$A$503,Сессии!$B$5:$B$503,A35)))</f>
        <v/>
      </c>
      <c r="I35" s="8" t="str">
        <f aca="false">IF(A35="","",SUMIFS(Сессии!$H$5:$H$503,Сессии!$B$5:$B$503,A35))</f>
        <v/>
      </c>
    </row>
    <row r="36" customFormat="false" ht="15" hidden="false" customHeight="false" outlineLevel="0" collapsed="false">
      <c r="A36" s="9"/>
      <c r="B36" s="9"/>
      <c r="C36" s="9"/>
      <c r="D36" s="10"/>
      <c r="E36" s="9"/>
      <c r="F36" s="6" t="str">
        <f aca="false">IF(A36="","",COUNTIFS(Сессии!$B$5:$B$503,A36,Сессии!$E$5:$E$503,"прошла"))</f>
        <v/>
      </c>
      <c r="G36" s="6" t="str">
        <f aca="false">IF(A36="","",COUNTIFS(Сессии!$B$5:$B$503,A36,Сессии!$E$5:$E$503,"неявка")+COUNTIFS(Сессии!$B$5:$B$503,A36,Сессии!$E$5:$E$503,"поздняя отмена"))</f>
        <v/>
      </c>
      <c r="H36" s="7" t="str">
        <f aca="false">IF(A36="","",IF(COUNTIF(Сессии!$B$5:$B$503,A36)=0,"",_xlfn.MAXIFS(Сессии!$A$5:$A$503,Сессии!$B$5:$B$503,A36)))</f>
        <v/>
      </c>
      <c r="I36" s="8" t="str">
        <f aca="false">IF(A36="","",SUMIFS(Сессии!$H$5:$H$503,Сессии!$B$5:$B$503,A36))</f>
        <v/>
      </c>
    </row>
    <row r="37" customFormat="false" ht="15" hidden="false" customHeight="false" outlineLevel="0" collapsed="false">
      <c r="A37" s="9"/>
      <c r="B37" s="9"/>
      <c r="C37" s="9"/>
      <c r="D37" s="10"/>
      <c r="E37" s="9"/>
      <c r="F37" s="6" t="str">
        <f aca="false">IF(A37="","",COUNTIFS(Сессии!$B$5:$B$503,A37,Сессии!$E$5:$E$503,"прошла"))</f>
        <v/>
      </c>
      <c r="G37" s="6" t="str">
        <f aca="false">IF(A37="","",COUNTIFS(Сессии!$B$5:$B$503,A37,Сессии!$E$5:$E$503,"неявка")+COUNTIFS(Сессии!$B$5:$B$503,A37,Сессии!$E$5:$E$503,"поздняя отмена"))</f>
        <v/>
      </c>
      <c r="H37" s="7" t="str">
        <f aca="false">IF(A37="","",IF(COUNTIF(Сессии!$B$5:$B$503,A37)=0,"",_xlfn.MAXIFS(Сессии!$A$5:$A$503,Сессии!$B$5:$B$503,A37)))</f>
        <v/>
      </c>
      <c r="I37" s="8" t="str">
        <f aca="false">IF(A37="","",SUMIFS(Сессии!$H$5:$H$503,Сессии!$B$5:$B$503,A37))</f>
        <v/>
      </c>
    </row>
    <row r="38" customFormat="false" ht="15" hidden="false" customHeight="false" outlineLevel="0" collapsed="false">
      <c r="A38" s="9"/>
      <c r="B38" s="9"/>
      <c r="C38" s="9"/>
      <c r="D38" s="10"/>
      <c r="E38" s="9"/>
      <c r="F38" s="6" t="str">
        <f aca="false">IF(A38="","",COUNTIFS(Сессии!$B$5:$B$503,A38,Сессии!$E$5:$E$503,"прошла"))</f>
        <v/>
      </c>
      <c r="G38" s="6" t="str">
        <f aca="false">IF(A38="","",COUNTIFS(Сессии!$B$5:$B$503,A38,Сессии!$E$5:$E$503,"неявка")+COUNTIFS(Сессии!$B$5:$B$503,A38,Сессии!$E$5:$E$503,"поздняя отмена"))</f>
        <v/>
      </c>
      <c r="H38" s="7" t="str">
        <f aca="false">IF(A38="","",IF(COUNTIF(Сессии!$B$5:$B$503,A38)=0,"",_xlfn.MAXIFS(Сессии!$A$5:$A$503,Сессии!$B$5:$B$503,A38)))</f>
        <v/>
      </c>
      <c r="I38" s="8" t="str">
        <f aca="false">IF(A38="","",SUMIFS(Сессии!$H$5:$H$503,Сессии!$B$5:$B$503,A38))</f>
        <v/>
      </c>
    </row>
    <row r="39" customFormat="false" ht="15" hidden="false" customHeight="false" outlineLevel="0" collapsed="false">
      <c r="A39" s="9"/>
      <c r="B39" s="9"/>
      <c r="C39" s="9"/>
      <c r="D39" s="10"/>
      <c r="E39" s="9"/>
      <c r="F39" s="6" t="str">
        <f aca="false">IF(A39="","",COUNTIFS(Сессии!$B$5:$B$503,A39,Сессии!$E$5:$E$503,"прошла"))</f>
        <v/>
      </c>
      <c r="G39" s="6" t="str">
        <f aca="false">IF(A39="","",COUNTIFS(Сессии!$B$5:$B$503,A39,Сессии!$E$5:$E$503,"неявка")+COUNTIFS(Сессии!$B$5:$B$503,A39,Сессии!$E$5:$E$503,"поздняя отмена"))</f>
        <v/>
      </c>
      <c r="H39" s="7" t="str">
        <f aca="false">IF(A39="","",IF(COUNTIF(Сессии!$B$5:$B$503,A39)=0,"",_xlfn.MAXIFS(Сессии!$A$5:$A$503,Сессии!$B$5:$B$503,A39)))</f>
        <v/>
      </c>
      <c r="I39" s="8" t="str">
        <f aca="false">IF(A39="","",SUMIFS(Сессии!$H$5:$H$503,Сессии!$B$5:$B$503,A39))</f>
        <v/>
      </c>
    </row>
    <row r="40" customFormat="false" ht="15" hidden="false" customHeight="false" outlineLevel="0" collapsed="false">
      <c r="A40" s="9"/>
      <c r="B40" s="9"/>
      <c r="C40" s="9"/>
      <c r="D40" s="10"/>
      <c r="E40" s="9"/>
      <c r="F40" s="6" t="str">
        <f aca="false">IF(A40="","",COUNTIFS(Сессии!$B$5:$B$503,A40,Сессии!$E$5:$E$503,"прошла"))</f>
        <v/>
      </c>
      <c r="G40" s="6" t="str">
        <f aca="false">IF(A40="","",COUNTIFS(Сессии!$B$5:$B$503,A40,Сессии!$E$5:$E$503,"неявка")+COUNTIFS(Сессии!$B$5:$B$503,A40,Сессии!$E$5:$E$503,"поздняя отмена"))</f>
        <v/>
      </c>
      <c r="H40" s="7" t="str">
        <f aca="false">IF(A40="","",IF(COUNTIF(Сессии!$B$5:$B$503,A40)=0,"",_xlfn.MAXIFS(Сессии!$A$5:$A$503,Сессии!$B$5:$B$503,A40)))</f>
        <v/>
      </c>
      <c r="I40" s="8" t="str">
        <f aca="false">IF(A40="","",SUMIFS(Сессии!$H$5:$H$503,Сессии!$B$5:$B$503,A40))</f>
        <v/>
      </c>
    </row>
    <row r="41" customFormat="false" ht="15" hidden="false" customHeight="false" outlineLevel="0" collapsed="false">
      <c r="A41" s="9"/>
      <c r="B41" s="9"/>
      <c r="C41" s="9"/>
      <c r="D41" s="10"/>
      <c r="E41" s="9"/>
      <c r="F41" s="6" t="str">
        <f aca="false">IF(A41="","",COUNTIFS(Сессии!$B$5:$B$503,A41,Сессии!$E$5:$E$503,"прошла"))</f>
        <v/>
      </c>
      <c r="G41" s="6" t="str">
        <f aca="false">IF(A41="","",COUNTIFS(Сессии!$B$5:$B$503,A41,Сессии!$E$5:$E$503,"неявка")+COUNTIFS(Сессии!$B$5:$B$503,A41,Сессии!$E$5:$E$503,"поздняя отмена"))</f>
        <v/>
      </c>
      <c r="H41" s="7" t="str">
        <f aca="false">IF(A41="","",IF(COUNTIF(Сессии!$B$5:$B$503,A41)=0,"",_xlfn.MAXIFS(Сессии!$A$5:$A$503,Сессии!$B$5:$B$503,A41)))</f>
        <v/>
      </c>
      <c r="I41" s="8" t="str">
        <f aca="false">IF(A41="","",SUMIFS(Сессии!$H$5:$H$503,Сессии!$B$5:$B$503,A41))</f>
        <v/>
      </c>
    </row>
    <row r="42" customFormat="false" ht="15" hidden="false" customHeight="false" outlineLevel="0" collapsed="false">
      <c r="A42" s="9"/>
      <c r="B42" s="9"/>
      <c r="C42" s="9"/>
      <c r="D42" s="10"/>
      <c r="E42" s="9"/>
      <c r="F42" s="6" t="str">
        <f aca="false">IF(A42="","",COUNTIFS(Сессии!$B$5:$B$503,A42,Сессии!$E$5:$E$503,"прошла"))</f>
        <v/>
      </c>
      <c r="G42" s="6" t="str">
        <f aca="false">IF(A42="","",COUNTIFS(Сессии!$B$5:$B$503,A42,Сессии!$E$5:$E$503,"неявка")+COUNTIFS(Сессии!$B$5:$B$503,A42,Сессии!$E$5:$E$503,"поздняя отмена"))</f>
        <v/>
      </c>
      <c r="H42" s="7" t="str">
        <f aca="false">IF(A42="","",IF(COUNTIF(Сессии!$B$5:$B$503,A42)=0,"",_xlfn.MAXIFS(Сессии!$A$5:$A$503,Сессии!$B$5:$B$503,A42)))</f>
        <v/>
      </c>
      <c r="I42" s="8" t="str">
        <f aca="false">IF(A42="","",SUMIFS(Сессии!$H$5:$H$503,Сессии!$B$5:$B$503,A42))</f>
        <v/>
      </c>
    </row>
    <row r="43" customFormat="false" ht="15" hidden="false" customHeight="false" outlineLevel="0" collapsed="false">
      <c r="A43" s="9"/>
      <c r="B43" s="9"/>
      <c r="C43" s="9"/>
      <c r="D43" s="10"/>
      <c r="E43" s="9"/>
      <c r="F43" s="6" t="str">
        <f aca="false">IF(A43="","",COUNTIFS(Сессии!$B$5:$B$503,A43,Сессии!$E$5:$E$503,"прошла"))</f>
        <v/>
      </c>
      <c r="G43" s="6" t="str">
        <f aca="false">IF(A43="","",COUNTIFS(Сессии!$B$5:$B$503,A43,Сессии!$E$5:$E$503,"неявка")+COUNTIFS(Сессии!$B$5:$B$503,A43,Сессии!$E$5:$E$503,"поздняя отмена"))</f>
        <v/>
      </c>
      <c r="H43" s="7" t="str">
        <f aca="false">IF(A43="","",IF(COUNTIF(Сессии!$B$5:$B$503,A43)=0,"",_xlfn.MAXIFS(Сессии!$A$5:$A$503,Сессии!$B$5:$B$503,A43)))</f>
        <v/>
      </c>
      <c r="I43" s="8" t="str">
        <f aca="false">IF(A43="","",SUMIFS(Сессии!$H$5:$H$503,Сессии!$B$5:$B$503,A43))</f>
        <v/>
      </c>
    </row>
    <row r="44" customFormat="false" ht="15" hidden="false" customHeight="false" outlineLevel="0" collapsed="false">
      <c r="A44" s="9"/>
      <c r="B44" s="9"/>
      <c r="C44" s="9"/>
      <c r="D44" s="10"/>
      <c r="E44" s="9"/>
      <c r="F44" s="6" t="str">
        <f aca="false">IF(A44="","",COUNTIFS(Сессии!$B$5:$B$503,A44,Сессии!$E$5:$E$503,"прошла"))</f>
        <v/>
      </c>
      <c r="G44" s="6" t="str">
        <f aca="false">IF(A44="","",COUNTIFS(Сессии!$B$5:$B$503,A44,Сессии!$E$5:$E$503,"неявка")+COUNTIFS(Сессии!$B$5:$B$503,A44,Сессии!$E$5:$E$503,"поздняя отмена"))</f>
        <v/>
      </c>
      <c r="H44" s="7" t="str">
        <f aca="false">IF(A44="","",IF(COUNTIF(Сессии!$B$5:$B$503,A44)=0,"",_xlfn.MAXIFS(Сессии!$A$5:$A$503,Сессии!$B$5:$B$503,A44)))</f>
        <v/>
      </c>
      <c r="I44" s="8" t="str">
        <f aca="false">IF(A44="","",SUMIFS(Сессии!$H$5:$H$503,Сессии!$B$5:$B$503,A44))</f>
        <v/>
      </c>
    </row>
    <row r="45" customFormat="false" ht="15" hidden="false" customHeight="false" outlineLevel="0" collapsed="false">
      <c r="A45" s="9"/>
      <c r="B45" s="9"/>
      <c r="C45" s="9"/>
      <c r="D45" s="10"/>
      <c r="E45" s="9"/>
      <c r="F45" s="6" t="str">
        <f aca="false">IF(A45="","",COUNTIFS(Сессии!$B$5:$B$503,A45,Сессии!$E$5:$E$503,"прошла"))</f>
        <v/>
      </c>
      <c r="G45" s="6" t="str">
        <f aca="false">IF(A45="","",COUNTIFS(Сессии!$B$5:$B$503,A45,Сессии!$E$5:$E$503,"неявка")+COUNTIFS(Сессии!$B$5:$B$503,A45,Сессии!$E$5:$E$503,"поздняя отмена"))</f>
        <v/>
      </c>
      <c r="H45" s="7" t="str">
        <f aca="false">IF(A45="","",IF(COUNTIF(Сессии!$B$5:$B$503,A45)=0,"",_xlfn.MAXIFS(Сессии!$A$5:$A$503,Сессии!$B$5:$B$503,A45)))</f>
        <v/>
      </c>
      <c r="I45" s="8" t="str">
        <f aca="false">IF(A45="","",SUMIFS(Сессии!$H$5:$H$503,Сессии!$B$5:$B$503,A45))</f>
        <v/>
      </c>
    </row>
    <row r="46" customFormat="false" ht="15" hidden="false" customHeight="false" outlineLevel="0" collapsed="false">
      <c r="A46" s="9"/>
      <c r="B46" s="9"/>
      <c r="C46" s="9"/>
      <c r="D46" s="10"/>
      <c r="E46" s="9"/>
      <c r="F46" s="6" t="str">
        <f aca="false">IF(A46="","",COUNTIFS(Сессии!$B$5:$B$503,A46,Сессии!$E$5:$E$503,"прошла"))</f>
        <v/>
      </c>
      <c r="G46" s="6" t="str">
        <f aca="false">IF(A46="","",COUNTIFS(Сессии!$B$5:$B$503,A46,Сессии!$E$5:$E$503,"неявка")+COUNTIFS(Сессии!$B$5:$B$503,A46,Сессии!$E$5:$E$503,"поздняя отмена"))</f>
        <v/>
      </c>
      <c r="H46" s="7" t="str">
        <f aca="false">IF(A46="","",IF(COUNTIF(Сессии!$B$5:$B$503,A46)=0,"",_xlfn.MAXIFS(Сессии!$A$5:$A$503,Сессии!$B$5:$B$503,A46)))</f>
        <v/>
      </c>
      <c r="I46" s="8" t="str">
        <f aca="false">IF(A46="","",SUMIFS(Сессии!$H$5:$H$503,Сессии!$B$5:$B$503,A46))</f>
        <v/>
      </c>
    </row>
    <row r="47" customFormat="false" ht="15" hidden="false" customHeight="false" outlineLevel="0" collapsed="false">
      <c r="A47" s="9"/>
      <c r="B47" s="9"/>
      <c r="C47" s="9"/>
      <c r="D47" s="10"/>
      <c r="E47" s="9"/>
      <c r="F47" s="6" t="str">
        <f aca="false">IF(A47="","",COUNTIFS(Сессии!$B$5:$B$503,A47,Сессии!$E$5:$E$503,"прошла"))</f>
        <v/>
      </c>
      <c r="G47" s="6" t="str">
        <f aca="false">IF(A47="","",COUNTIFS(Сессии!$B$5:$B$503,A47,Сессии!$E$5:$E$503,"неявка")+COUNTIFS(Сессии!$B$5:$B$503,A47,Сессии!$E$5:$E$503,"поздняя отмена"))</f>
        <v/>
      </c>
      <c r="H47" s="7" t="str">
        <f aca="false">IF(A47="","",IF(COUNTIF(Сессии!$B$5:$B$503,A47)=0,"",_xlfn.MAXIFS(Сессии!$A$5:$A$503,Сессии!$B$5:$B$503,A47)))</f>
        <v/>
      </c>
      <c r="I47" s="8" t="str">
        <f aca="false">IF(A47="","",SUMIFS(Сессии!$H$5:$H$503,Сессии!$B$5:$B$503,A47))</f>
        <v/>
      </c>
    </row>
    <row r="48" customFormat="false" ht="15" hidden="false" customHeight="false" outlineLevel="0" collapsed="false">
      <c r="A48" s="9"/>
      <c r="B48" s="9"/>
      <c r="C48" s="9"/>
      <c r="D48" s="10"/>
      <c r="E48" s="9"/>
      <c r="F48" s="6" t="str">
        <f aca="false">IF(A48="","",COUNTIFS(Сессии!$B$5:$B$503,A48,Сессии!$E$5:$E$503,"прошла"))</f>
        <v/>
      </c>
      <c r="G48" s="6" t="str">
        <f aca="false">IF(A48="","",COUNTIFS(Сессии!$B$5:$B$503,A48,Сессии!$E$5:$E$503,"неявка")+COUNTIFS(Сессии!$B$5:$B$503,A48,Сессии!$E$5:$E$503,"поздняя отмена"))</f>
        <v/>
      </c>
      <c r="H48" s="7" t="str">
        <f aca="false">IF(A48="","",IF(COUNTIF(Сессии!$B$5:$B$503,A48)=0,"",_xlfn.MAXIFS(Сессии!$A$5:$A$503,Сессии!$B$5:$B$503,A48)))</f>
        <v/>
      </c>
      <c r="I48" s="8" t="str">
        <f aca="false">IF(A48="","",SUMIFS(Сессии!$H$5:$H$503,Сессии!$B$5:$B$503,A48))</f>
        <v/>
      </c>
    </row>
    <row r="49" customFormat="false" ht="15" hidden="false" customHeight="false" outlineLevel="0" collapsed="false">
      <c r="A49" s="9"/>
      <c r="B49" s="9"/>
      <c r="C49" s="9"/>
      <c r="D49" s="10"/>
      <c r="E49" s="9"/>
      <c r="F49" s="6" t="str">
        <f aca="false">IF(A49="","",COUNTIFS(Сессии!$B$5:$B$503,A49,Сессии!$E$5:$E$503,"прошла"))</f>
        <v/>
      </c>
      <c r="G49" s="6" t="str">
        <f aca="false">IF(A49="","",COUNTIFS(Сессии!$B$5:$B$503,A49,Сессии!$E$5:$E$503,"неявка")+COUNTIFS(Сессии!$B$5:$B$503,A49,Сессии!$E$5:$E$503,"поздняя отмена"))</f>
        <v/>
      </c>
      <c r="H49" s="7" t="str">
        <f aca="false">IF(A49="","",IF(COUNTIF(Сессии!$B$5:$B$503,A49)=0,"",_xlfn.MAXIFS(Сессии!$A$5:$A$503,Сессии!$B$5:$B$503,A49)))</f>
        <v/>
      </c>
      <c r="I49" s="8" t="str">
        <f aca="false">IF(A49="","",SUMIFS(Сессии!$H$5:$H$503,Сессии!$B$5:$B$503,A49))</f>
        <v/>
      </c>
    </row>
    <row r="50" customFormat="false" ht="15" hidden="false" customHeight="false" outlineLevel="0" collapsed="false">
      <c r="A50" s="9"/>
      <c r="B50" s="9"/>
      <c r="C50" s="9"/>
      <c r="D50" s="10"/>
      <c r="E50" s="9"/>
      <c r="F50" s="6" t="str">
        <f aca="false">IF(A50="","",COUNTIFS(Сессии!$B$5:$B$503,A50,Сессии!$E$5:$E$503,"прошла"))</f>
        <v/>
      </c>
      <c r="G50" s="6" t="str">
        <f aca="false">IF(A50="","",COUNTIFS(Сессии!$B$5:$B$503,A50,Сессии!$E$5:$E$503,"неявка")+COUNTIFS(Сессии!$B$5:$B$503,A50,Сессии!$E$5:$E$503,"поздняя отмена"))</f>
        <v/>
      </c>
      <c r="H50" s="7" t="str">
        <f aca="false">IF(A50="","",IF(COUNTIF(Сессии!$B$5:$B$503,A50)=0,"",_xlfn.MAXIFS(Сессии!$A$5:$A$503,Сессии!$B$5:$B$503,A50)))</f>
        <v/>
      </c>
      <c r="I50" s="8" t="str">
        <f aca="false">IF(A50="","",SUMIFS(Сессии!$H$5:$H$503,Сессии!$B$5:$B$503,A50))</f>
        <v/>
      </c>
    </row>
    <row r="51" customFormat="false" ht="15" hidden="false" customHeight="false" outlineLevel="0" collapsed="false">
      <c r="A51" s="9"/>
      <c r="B51" s="9"/>
      <c r="C51" s="9"/>
      <c r="D51" s="10"/>
      <c r="E51" s="9"/>
      <c r="F51" s="6" t="str">
        <f aca="false">IF(A51="","",COUNTIFS(Сессии!$B$5:$B$503,A51,Сессии!$E$5:$E$503,"прошла"))</f>
        <v/>
      </c>
      <c r="G51" s="6" t="str">
        <f aca="false">IF(A51="","",COUNTIFS(Сессии!$B$5:$B$503,A51,Сессии!$E$5:$E$503,"неявка")+COUNTIFS(Сессии!$B$5:$B$503,A51,Сессии!$E$5:$E$503,"поздняя отмена"))</f>
        <v/>
      </c>
      <c r="H51" s="7" t="str">
        <f aca="false">IF(A51="","",IF(COUNTIF(Сессии!$B$5:$B$503,A51)=0,"",_xlfn.MAXIFS(Сессии!$A$5:$A$503,Сессии!$B$5:$B$503,A51)))</f>
        <v/>
      </c>
      <c r="I51" s="8" t="str">
        <f aca="false">IF(A51="","",SUMIFS(Сессии!$H$5:$H$503,Сессии!$B$5:$B$503,A51))</f>
        <v/>
      </c>
    </row>
    <row r="52" customFormat="false" ht="15" hidden="false" customHeight="false" outlineLevel="0" collapsed="false">
      <c r="A52" s="9"/>
      <c r="B52" s="9"/>
      <c r="C52" s="9"/>
      <c r="D52" s="10"/>
      <c r="E52" s="9"/>
      <c r="F52" s="6" t="str">
        <f aca="false">IF(A52="","",COUNTIFS(Сессии!$B$5:$B$503,A52,Сессии!$E$5:$E$503,"прошла"))</f>
        <v/>
      </c>
      <c r="G52" s="6" t="str">
        <f aca="false">IF(A52="","",COUNTIFS(Сессии!$B$5:$B$503,A52,Сессии!$E$5:$E$503,"неявка")+COUNTIFS(Сессии!$B$5:$B$503,A52,Сессии!$E$5:$E$503,"поздняя отмена"))</f>
        <v/>
      </c>
      <c r="H52" s="7" t="str">
        <f aca="false">IF(A52="","",IF(COUNTIF(Сессии!$B$5:$B$503,A52)=0,"",_xlfn.MAXIFS(Сессии!$A$5:$A$503,Сессии!$B$5:$B$503,A52)))</f>
        <v/>
      </c>
      <c r="I52" s="8" t="str">
        <f aca="false">IF(A52="","",SUMIFS(Сессии!$H$5:$H$503,Сессии!$B$5:$B$503,A52))</f>
        <v/>
      </c>
    </row>
    <row r="53" customFormat="false" ht="15" hidden="false" customHeight="false" outlineLevel="0" collapsed="false">
      <c r="A53" s="9"/>
      <c r="B53" s="9"/>
      <c r="C53" s="9"/>
      <c r="D53" s="10"/>
      <c r="E53" s="9"/>
      <c r="F53" s="6" t="str">
        <f aca="false">IF(A53="","",COUNTIFS(Сессии!$B$5:$B$503,A53,Сессии!$E$5:$E$503,"прошла"))</f>
        <v/>
      </c>
      <c r="G53" s="6" t="str">
        <f aca="false">IF(A53="","",COUNTIFS(Сессии!$B$5:$B$503,A53,Сессии!$E$5:$E$503,"неявка")+COUNTIFS(Сессии!$B$5:$B$503,A53,Сессии!$E$5:$E$503,"поздняя отмена"))</f>
        <v/>
      </c>
      <c r="H53" s="7" t="str">
        <f aca="false">IF(A53="","",IF(COUNTIF(Сессии!$B$5:$B$503,A53)=0,"",_xlfn.MAXIFS(Сессии!$A$5:$A$503,Сессии!$B$5:$B$503,A53)))</f>
        <v/>
      </c>
      <c r="I53" s="8" t="str">
        <f aca="false">IF(A53="","",SUMIFS(Сессии!$H$5:$H$503,Сессии!$B$5:$B$503,A53))</f>
        <v/>
      </c>
    </row>
    <row r="54" customFormat="false" ht="15" hidden="false" customHeight="false" outlineLevel="0" collapsed="false">
      <c r="A54" s="9"/>
      <c r="B54" s="9"/>
      <c r="C54" s="9"/>
      <c r="D54" s="10"/>
      <c r="E54" s="9"/>
      <c r="F54" s="6" t="str">
        <f aca="false">IF(A54="","",COUNTIFS(Сессии!$B$5:$B$503,A54,Сессии!$E$5:$E$503,"прошла"))</f>
        <v/>
      </c>
      <c r="G54" s="6" t="str">
        <f aca="false">IF(A54="","",COUNTIFS(Сессии!$B$5:$B$503,A54,Сессии!$E$5:$E$503,"неявка")+COUNTIFS(Сессии!$B$5:$B$503,A54,Сессии!$E$5:$E$503,"поздняя отмена"))</f>
        <v/>
      </c>
      <c r="H54" s="7" t="str">
        <f aca="false">IF(A54="","",IF(COUNTIF(Сессии!$B$5:$B$503,A54)=0,"",_xlfn.MAXIFS(Сессии!$A$5:$A$503,Сессии!$B$5:$B$503,A54)))</f>
        <v/>
      </c>
      <c r="I54" s="8" t="str">
        <f aca="false">IF(A54="","",SUMIFS(Сессии!$H$5:$H$503,Сессии!$B$5:$B$503,A54))</f>
        <v/>
      </c>
    </row>
    <row r="55" customFormat="false" ht="15" hidden="false" customHeight="false" outlineLevel="0" collapsed="false">
      <c r="A55" s="9"/>
      <c r="B55" s="9"/>
      <c r="C55" s="9"/>
      <c r="D55" s="10"/>
      <c r="E55" s="9"/>
      <c r="F55" s="6" t="str">
        <f aca="false">IF(A55="","",COUNTIFS(Сессии!$B$5:$B$503,A55,Сессии!$E$5:$E$503,"прошла"))</f>
        <v/>
      </c>
      <c r="G55" s="6" t="str">
        <f aca="false">IF(A55="","",COUNTIFS(Сессии!$B$5:$B$503,A55,Сессии!$E$5:$E$503,"неявка")+COUNTIFS(Сессии!$B$5:$B$503,A55,Сессии!$E$5:$E$503,"поздняя отмена"))</f>
        <v/>
      </c>
      <c r="H55" s="7" t="str">
        <f aca="false">IF(A55="","",IF(COUNTIF(Сессии!$B$5:$B$503,A55)=0,"",_xlfn.MAXIFS(Сессии!$A$5:$A$503,Сессии!$B$5:$B$503,A55)))</f>
        <v/>
      </c>
      <c r="I55" s="8" t="str">
        <f aca="false">IF(A55="","",SUMIFS(Сессии!$H$5:$H$503,Сессии!$B$5:$B$503,A55))</f>
        <v/>
      </c>
    </row>
    <row r="56" customFormat="false" ht="15" hidden="false" customHeight="false" outlineLevel="0" collapsed="false">
      <c r="A56" s="9"/>
      <c r="B56" s="9"/>
      <c r="C56" s="9"/>
      <c r="D56" s="10"/>
      <c r="E56" s="9"/>
      <c r="F56" s="6" t="str">
        <f aca="false">IF(A56="","",COUNTIFS(Сессии!$B$5:$B$503,A56,Сессии!$E$5:$E$503,"прошла"))</f>
        <v/>
      </c>
      <c r="G56" s="6" t="str">
        <f aca="false">IF(A56="","",COUNTIFS(Сессии!$B$5:$B$503,A56,Сессии!$E$5:$E$503,"неявка")+COUNTIFS(Сессии!$B$5:$B$503,A56,Сессии!$E$5:$E$503,"поздняя отмена"))</f>
        <v/>
      </c>
      <c r="H56" s="7" t="str">
        <f aca="false">IF(A56="","",IF(COUNTIF(Сессии!$B$5:$B$503,A56)=0,"",_xlfn.MAXIFS(Сессии!$A$5:$A$503,Сессии!$B$5:$B$503,A56)))</f>
        <v/>
      </c>
      <c r="I56" s="8" t="str">
        <f aca="false">IF(A56="","",SUMIFS(Сессии!$H$5:$H$503,Сессии!$B$5:$B$503,A56))</f>
        <v/>
      </c>
    </row>
    <row r="57" customFormat="false" ht="15" hidden="false" customHeight="false" outlineLevel="0" collapsed="false">
      <c r="A57" s="9"/>
      <c r="B57" s="9"/>
      <c r="C57" s="9"/>
      <c r="D57" s="10"/>
      <c r="E57" s="9"/>
      <c r="F57" s="6" t="str">
        <f aca="false">IF(A57="","",COUNTIFS(Сессии!$B$5:$B$503,A57,Сессии!$E$5:$E$503,"прошла"))</f>
        <v/>
      </c>
      <c r="G57" s="6" t="str">
        <f aca="false">IF(A57="","",COUNTIFS(Сессии!$B$5:$B$503,A57,Сессии!$E$5:$E$503,"неявка")+COUNTIFS(Сессии!$B$5:$B$503,A57,Сессии!$E$5:$E$503,"поздняя отмена"))</f>
        <v/>
      </c>
      <c r="H57" s="7" t="str">
        <f aca="false">IF(A57="","",IF(COUNTIF(Сессии!$B$5:$B$503,A57)=0,"",_xlfn.MAXIFS(Сессии!$A$5:$A$503,Сессии!$B$5:$B$503,A57)))</f>
        <v/>
      </c>
      <c r="I57" s="8" t="str">
        <f aca="false">IF(A57="","",SUMIFS(Сессии!$H$5:$H$503,Сессии!$B$5:$B$503,A57))</f>
        <v/>
      </c>
    </row>
    <row r="58" customFormat="false" ht="15" hidden="false" customHeight="false" outlineLevel="0" collapsed="false">
      <c r="A58" s="9"/>
      <c r="B58" s="9"/>
      <c r="C58" s="9"/>
      <c r="D58" s="10"/>
      <c r="E58" s="9"/>
      <c r="F58" s="6" t="str">
        <f aca="false">IF(A58="","",COUNTIFS(Сессии!$B$5:$B$503,A58,Сессии!$E$5:$E$503,"прошла"))</f>
        <v/>
      </c>
      <c r="G58" s="6" t="str">
        <f aca="false">IF(A58="","",COUNTIFS(Сессии!$B$5:$B$503,A58,Сессии!$E$5:$E$503,"неявка")+COUNTIFS(Сессии!$B$5:$B$503,A58,Сессии!$E$5:$E$503,"поздняя отмена"))</f>
        <v/>
      </c>
      <c r="H58" s="7" t="str">
        <f aca="false">IF(A58="","",IF(COUNTIF(Сессии!$B$5:$B$503,A58)=0,"",_xlfn.MAXIFS(Сессии!$A$5:$A$503,Сессии!$B$5:$B$503,A58)))</f>
        <v/>
      </c>
      <c r="I58" s="8" t="str">
        <f aca="false">IF(A58="","",SUMIFS(Сессии!$H$5:$H$503,Сессии!$B$5:$B$503,A58))</f>
        <v/>
      </c>
    </row>
    <row r="59" customFormat="false" ht="15" hidden="false" customHeight="false" outlineLevel="0" collapsed="false">
      <c r="A59" s="9"/>
      <c r="B59" s="9"/>
      <c r="C59" s="9"/>
      <c r="D59" s="10"/>
      <c r="E59" s="9"/>
      <c r="F59" s="6" t="str">
        <f aca="false">IF(A59="","",COUNTIFS(Сессии!$B$5:$B$503,A59,Сессии!$E$5:$E$503,"прошла"))</f>
        <v/>
      </c>
      <c r="G59" s="6" t="str">
        <f aca="false">IF(A59="","",COUNTIFS(Сессии!$B$5:$B$503,A59,Сессии!$E$5:$E$503,"неявка")+COUNTIFS(Сессии!$B$5:$B$503,A59,Сессии!$E$5:$E$503,"поздняя отмена"))</f>
        <v/>
      </c>
      <c r="H59" s="7" t="str">
        <f aca="false">IF(A59="","",IF(COUNTIF(Сессии!$B$5:$B$503,A59)=0,"",_xlfn.MAXIFS(Сессии!$A$5:$A$503,Сессии!$B$5:$B$503,A59)))</f>
        <v/>
      </c>
      <c r="I59" s="8" t="str">
        <f aca="false">IF(A59="","",SUMIFS(Сессии!$H$5:$H$503,Сессии!$B$5:$B$503,A59))</f>
        <v/>
      </c>
    </row>
    <row r="60" customFormat="false" ht="15" hidden="false" customHeight="false" outlineLevel="0" collapsed="false">
      <c r="A60" s="9"/>
      <c r="B60" s="9"/>
      <c r="C60" s="9"/>
      <c r="D60" s="10"/>
      <c r="E60" s="9"/>
      <c r="F60" s="6" t="str">
        <f aca="false">IF(A60="","",COUNTIFS(Сессии!$B$5:$B$503,A60,Сессии!$E$5:$E$503,"прошла"))</f>
        <v/>
      </c>
      <c r="G60" s="6" t="str">
        <f aca="false">IF(A60="","",COUNTIFS(Сессии!$B$5:$B$503,A60,Сессии!$E$5:$E$503,"неявка")+COUNTIFS(Сессии!$B$5:$B$503,A60,Сессии!$E$5:$E$503,"поздняя отмена"))</f>
        <v/>
      </c>
      <c r="H60" s="7" t="str">
        <f aca="false">IF(A60="","",IF(COUNTIF(Сессии!$B$5:$B$503,A60)=0,"",_xlfn.MAXIFS(Сессии!$A$5:$A$503,Сессии!$B$5:$B$503,A60)))</f>
        <v/>
      </c>
      <c r="I60" s="8" t="str">
        <f aca="false">IF(A60="","",SUMIFS(Сессии!$H$5:$H$503,Сессии!$B$5:$B$503,A60))</f>
        <v/>
      </c>
    </row>
    <row r="61" customFormat="false" ht="15" hidden="false" customHeight="false" outlineLevel="0" collapsed="false">
      <c r="A61" s="9"/>
      <c r="B61" s="9"/>
      <c r="C61" s="9"/>
      <c r="D61" s="10"/>
      <c r="E61" s="9"/>
      <c r="F61" s="6" t="str">
        <f aca="false">IF(A61="","",COUNTIFS(Сессии!$B$5:$B$503,A61,Сессии!$E$5:$E$503,"прошла"))</f>
        <v/>
      </c>
      <c r="G61" s="6" t="str">
        <f aca="false">IF(A61="","",COUNTIFS(Сессии!$B$5:$B$503,A61,Сессии!$E$5:$E$503,"неявка")+COUNTIFS(Сессии!$B$5:$B$503,A61,Сессии!$E$5:$E$503,"поздняя отмена"))</f>
        <v/>
      </c>
      <c r="H61" s="7" t="str">
        <f aca="false">IF(A61="","",IF(COUNTIF(Сессии!$B$5:$B$503,A61)=0,"",_xlfn.MAXIFS(Сессии!$A$5:$A$503,Сессии!$B$5:$B$503,A61)))</f>
        <v/>
      </c>
      <c r="I61" s="8" t="str">
        <f aca="false">IF(A61="","",SUMIFS(Сессии!$H$5:$H$503,Сессии!$B$5:$B$503,A61))</f>
        <v/>
      </c>
    </row>
    <row r="62" customFormat="false" ht="15" hidden="false" customHeight="false" outlineLevel="0" collapsed="false">
      <c r="A62" s="9"/>
      <c r="B62" s="9"/>
      <c r="C62" s="9"/>
      <c r="D62" s="10"/>
      <c r="E62" s="9"/>
      <c r="F62" s="6" t="str">
        <f aca="false">IF(A62="","",COUNTIFS(Сессии!$B$5:$B$503,A62,Сессии!$E$5:$E$503,"прошла"))</f>
        <v/>
      </c>
      <c r="G62" s="6" t="str">
        <f aca="false">IF(A62="","",COUNTIFS(Сессии!$B$5:$B$503,A62,Сессии!$E$5:$E$503,"неявка")+COUNTIFS(Сессии!$B$5:$B$503,A62,Сессии!$E$5:$E$503,"поздняя отмена"))</f>
        <v/>
      </c>
      <c r="H62" s="7" t="str">
        <f aca="false">IF(A62="","",IF(COUNTIF(Сессии!$B$5:$B$503,A62)=0,"",_xlfn.MAXIFS(Сессии!$A$5:$A$503,Сессии!$B$5:$B$503,A62)))</f>
        <v/>
      </c>
      <c r="I62" s="8" t="str">
        <f aca="false">IF(A62="","",SUMIFS(Сессии!$H$5:$H$503,Сессии!$B$5:$B$503,A62))</f>
        <v/>
      </c>
    </row>
    <row r="63" customFormat="false" ht="15" hidden="false" customHeight="false" outlineLevel="0" collapsed="false">
      <c r="A63" s="9"/>
      <c r="B63" s="9"/>
      <c r="C63" s="9"/>
      <c r="D63" s="10"/>
      <c r="E63" s="9"/>
      <c r="F63" s="6" t="str">
        <f aca="false">IF(A63="","",COUNTIFS(Сессии!$B$5:$B$503,A63,Сессии!$E$5:$E$503,"прошла"))</f>
        <v/>
      </c>
      <c r="G63" s="6" t="str">
        <f aca="false">IF(A63="","",COUNTIFS(Сессии!$B$5:$B$503,A63,Сессии!$E$5:$E$503,"неявка")+COUNTIFS(Сессии!$B$5:$B$503,A63,Сессии!$E$5:$E$503,"поздняя отмена"))</f>
        <v/>
      </c>
      <c r="H63" s="7" t="str">
        <f aca="false">IF(A63="","",IF(COUNTIF(Сессии!$B$5:$B$503,A63)=0,"",_xlfn.MAXIFS(Сессии!$A$5:$A$503,Сессии!$B$5:$B$503,A63)))</f>
        <v/>
      </c>
      <c r="I63" s="8" t="str">
        <f aca="false">IF(A63="","",SUMIFS(Сессии!$H$5:$H$503,Сессии!$B$5:$B$503,A63))</f>
        <v/>
      </c>
    </row>
    <row r="64" customFormat="false" ht="15" hidden="false" customHeight="false" outlineLevel="0" collapsed="false">
      <c r="A64" s="9"/>
      <c r="B64" s="9"/>
      <c r="C64" s="9"/>
      <c r="D64" s="10"/>
      <c r="E64" s="9"/>
      <c r="F64" s="6" t="str">
        <f aca="false">IF(A64="","",COUNTIFS(Сессии!$B$5:$B$503,A64,Сессии!$E$5:$E$503,"прошла"))</f>
        <v/>
      </c>
      <c r="G64" s="6" t="str">
        <f aca="false">IF(A64="","",COUNTIFS(Сессии!$B$5:$B$503,A64,Сессии!$E$5:$E$503,"неявка")+COUNTIFS(Сессии!$B$5:$B$503,A64,Сессии!$E$5:$E$503,"поздняя отмена"))</f>
        <v/>
      </c>
      <c r="H64" s="7" t="str">
        <f aca="false">IF(A64="","",IF(COUNTIF(Сессии!$B$5:$B$503,A64)=0,"",_xlfn.MAXIFS(Сессии!$A$5:$A$503,Сессии!$B$5:$B$503,A64)))</f>
        <v/>
      </c>
      <c r="I64" s="8" t="str">
        <f aca="false">IF(A64="","",SUMIFS(Сессии!$H$5:$H$503,Сессии!$B$5:$B$503,A64))</f>
        <v/>
      </c>
    </row>
    <row r="65" customFormat="false" ht="15" hidden="false" customHeight="false" outlineLevel="0" collapsed="false">
      <c r="A65" s="9"/>
      <c r="B65" s="9"/>
      <c r="C65" s="9"/>
      <c r="D65" s="10"/>
      <c r="E65" s="9"/>
      <c r="F65" s="6" t="str">
        <f aca="false">IF(A65="","",COUNTIFS(Сессии!$B$5:$B$503,A65,Сессии!$E$5:$E$503,"прошла"))</f>
        <v/>
      </c>
      <c r="G65" s="6" t="str">
        <f aca="false">IF(A65="","",COUNTIFS(Сессии!$B$5:$B$503,A65,Сессии!$E$5:$E$503,"неявка")+COUNTIFS(Сессии!$B$5:$B$503,A65,Сессии!$E$5:$E$503,"поздняя отмена"))</f>
        <v/>
      </c>
      <c r="H65" s="7" t="str">
        <f aca="false">IF(A65="","",IF(COUNTIF(Сессии!$B$5:$B$503,A65)=0,"",_xlfn.MAXIFS(Сессии!$A$5:$A$503,Сессии!$B$5:$B$503,A65)))</f>
        <v/>
      </c>
      <c r="I65" s="8" t="str">
        <f aca="false">IF(A65="","",SUMIFS(Сессии!$H$5:$H$503,Сессии!$B$5:$B$503,A65))</f>
        <v/>
      </c>
    </row>
    <row r="66" customFormat="false" ht="15" hidden="false" customHeight="false" outlineLevel="0" collapsed="false">
      <c r="A66" s="9"/>
      <c r="B66" s="9"/>
      <c r="C66" s="9"/>
      <c r="D66" s="10"/>
      <c r="E66" s="9"/>
      <c r="F66" s="6" t="str">
        <f aca="false">IF(A66="","",COUNTIFS(Сессии!$B$5:$B$503,A66,Сессии!$E$5:$E$503,"прошла"))</f>
        <v/>
      </c>
      <c r="G66" s="6" t="str">
        <f aca="false">IF(A66="","",COUNTIFS(Сессии!$B$5:$B$503,A66,Сессии!$E$5:$E$503,"неявка")+COUNTIFS(Сессии!$B$5:$B$503,A66,Сессии!$E$5:$E$503,"поздняя отмена"))</f>
        <v/>
      </c>
      <c r="H66" s="7" t="str">
        <f aca="false">IF(A66="","",IF(COUNTIF(Сессии!$B$5:$B$503,A66)=0,"",_xlfn.MAXIFS(Сессии!$A$5:$A$503,Сессии!$B$5:$B$503,A66)))</f>
        <v/>
      </c>
      <c r="I66" s="8" t="str">
        <f aca="false">IF(A66="","",SUMIFS(Сессии!$H$5:$H$503,Сессии!$B$5:$B$503,A66))</f>
        <v/>
      </c>
    </row>
    <row r="67" customFormat="false" ht="15" hidden="false" customHeight="false" outlineLevel="0" collapsed="false">
      <c r="A67" s="9"/>
      <c r="B67" s="9"/>
      <c r="C67" s="9"/>
      <c r="D67" s="10"/>
      <c r="E67" s="9"/>
      <c r="F67" s="6" t="str">
        <f aca="false">IF(A67="","",COUNTIFS(Сессии!$B$5:$B$503,A67,Сессии!$E$5:$E$503,"прошла"))</f>
        <v/>
      </c>
      <c r="G67" s="6" t="str">
        <f aca="false">IF(A67="","",COUNTIFS(Сессии!$B$5:$B$503,A67,Сессии!$E$5:$E$503,"неявка")+COUNTIFS(Сессии!$B$5:$B$503,A67,Сессии!$E$5:$E$503,"поздняя отмена"))</f>
        <v/>
      </c>
      <c r="H67" s="7" t="str">
        <f aca="false">IF(A67="","",IF(COUNTIF(Сессии!$B$5:$B$503,A67)=0,"",_xlfn.MAXIFS(Сессии!$A$5:$A$503,Сессии!$B$5:$B$503,A67)))</f>
        <v/>
      </c>
      <c r="I67" s="8" t="str">
        <f aca="false">IF(A67="","",SUMIFS(Сессии!$H$5:$H$503,Сессии!$B$5:$B$503,A67))</f>
        <v/>
      </c>
    </row>
    <row r="68" customFormat="false" ht="15" hidden="false" customHeight="false" outlineLevel="0" collapsed="false">
      <c r="A68" s="9"/>
      <c r="B68" s="9"/>
      <c r="C68" s="9"/>
      <c r="D68" s="10"/>
      <c r="E68" s="9"/>
      <c r="F68" s="6" t="str">
        <f aca="false">IF(A68="","",COUNTIFS(Сессии!$B$5:$B$503,A68,Сессии!$E$5:$E$503,"прошла"))</f>
        <v/>
      </c>
      <c r="G68" s="6" t="str">
        <f aca="false">IF(A68="","",COUNTIFS(Сессии!$B$5:$B$503,A68,Сессии!$E$5:$E$503,"неявка")+COUNTIFS(Сессии!$B$5:$B$503,A68,Сессии!$E$5:$E$503,"поздняя отмена"))</f>
        <v/>
      </c>
      <c r="H68" s="7" t="str">
        <f aca="false">IF(A68="","",IF(COUNTIF(Сессии!$B$5:$B$503,A68)=0,"",_xlfn.MAXIFS(Сессии!$A$5:$A$503,Сессии!$B$5:$B$503,A68)))</f>
        <v/>
      </c>
      <c r="I68" s="8" t="str">
        <f aca="false">IF(A68="","",SUMIFS(Сессии!$H$5:$H$503,Сессии!$B$5:$B$503,A68))</f>
        <v/>
      </c>
    </row>
    <row r="69" customFormat="false" ht="15" hidden="false" customHeight="false" outlineLevel="0" collapsed="false">
      <c r="A69" s="9"/>
      <c r="B69" s="9"/>
      <c r="C69" s="9"/>
      <c r="D69" s="10"/>
      <c r="E69" s="9"/>
      <c r="F69" s="6" t="str">
        <f aca="false">IF(A69="","",COUNTIFS(Сессии!$B$5:$B$503,A69,Сессии!$E$5:$E$503,"прошла"))</f>
        <v/>
      </c>
      <c r="G69" s="6" t="str">
        <f aca="false">IF(A69="","",COUNTIFS(Сессии!$B$5:$B$503,A69,Сессии!$E$5:$E$503,"неявка")+COUNTIFS(Сессии!$B$5:$B$503,A69,Сессии!$E$5:$E$503,"поздняя отмена"))</f>
        <v/>
      </c>
      <c r="H69" s="7" t="str">
        <f aca="false">IF(A69="","",IF(COUNTIF(Сессии!$B$5:$B$503,A69)=0,"",_xlfn.MAXIFS(Сессии!$A$5:$A$503,Сессии!$B$5:$B$503,A69)))</f>
        <v/>
      </c>
      <c r="I69" s="8" t="str">
        <f aca="false">IF(A69="","",SUMIFS(Сессии!$H$5:$H$503,Сессии!$B$5:$B$503,A69))</f>
        <v/>
      </c>
    </row>
    <row r="70" customFormat="false" ht="15" hidden="false" customHeight="false" outlineLevel="0" collapsed="false">
      <c r="A70" s="9"/>
      <c r="B70" s="9"/>
      <c r="C70" s="9"/>
      <c r="D70" s="10"/>
      <c r="E70" s="9"/>
      <c r="F70" s="6" t="str">
        <f aca="false">IF(A70="","",COUNTIFS(Сессии!$B$5:$B$503,A70,Сессии!$E$5:$E$503,"прошла"))</f>
        <v/>
      </c>
      <c r="G70" s="6" t="str">
        <f aca="false">IF(A70="","",COUNTIFS(Сессии!$B$5:$B$503,A70,Сессии!$E$5:$E$503,"неявка")+COUNTIFS(Сессии!$B$5:$B$503,A70,Сессии!$E$5:$E$503,"поздняя отмена"))</f>
        <v/>
      </c>
      <c r="H70" s="7" t="str">
        <f aca="false">IF(A70="","",IF(COUNTIF(Сессии!$B$5:$B$503,A70)=0,"",_xlfn.MAXIFS(Сессии!$A$5:$A$503,Сессии!$B$5:$B$503,A70)))</f>
        <v/>
      </c>
      <c r="I70" s="8" t="str">
        <f aca="false">IF(A70="","",SUMIFS(Сессии!$H$5:$H$503,Сессии!$B$5:$B$503,A70))</f>
        <v/>
      </c>
    </row>
    <row r="71" customFormat="false" ht="15" hidden="false" customHeight="false" outlineLevel="0" collapsed="false">
      <c r="A71" s="9"/>
      <c r="B71" s="9"/>
      <c r="C71" s="9"/>
      <c r="D71" s="10"/>
      <c r="E71" s="9"/>
      <c r="F71" s="6" t="str">
        <f aca="false">IF(A71="","",COUNTIFS(Сессии!$B$5:$B$503,A71,Сессии!$E$5:$E$503,"прошла"))</f>
        <v/>
      </c>
      <c r="G71" s="6" t="str">
        <f aca="false">IF(A71="","",COUNTIFS(Сессии!$B$5:$B$503,A71,Сессии!$E$5:$E$503,"неявка")+COUNTIFS(Сессии!$B$5:$B$503,A71,Сессии!$E$5:$E$503,"поздняя отмена"))</f>
        <v/>
      </c>
      <c r="H71" s="7" t="str">
        <f aca="false">IF(A71="","",IF(COUNTIF(Сессии!$B$5:$B$503,A71)=0,"",_xlfn.MAXIFS(Сессии!$A$5:$A$503,Сессии!$B$5:$B$503,A71)))</f>
        <v/>
      </c>
      <c r="I71" s="8" t="str">
        <f aca="false">IF(A71="","",SUMIFS(Сессии!$H$5:$H$503,Сессии!$B$5:$B$503,A71))</f>
        <v/>
      </c>
    </row>
    <row r="72" customFormat="false" ht="15" hidden="false" customHeight="false" outlineLevel="0" collapsed="false">
      <c r="A72" s="9"/>
      <c r="B72" s="9"/>
      <c r="C72" s="9"/>
      <c r="D72" s="10"/>
      <c r="E72" s="9"/>
      <c r="F72" s="6" t="str">
        <f aca="false">IF(A72="","",COUNTIFS(Сессии!$B$5:$B$503,A72,Сессии!$E$5:$E$503,"прошла"))</f>
        <v/>
      </c>
      <c r="G72" s="6" t="str">
        <f aca="false">IF(A72="","",COUNTIFS(Сессии!$B$5:$B$503,A72,Сессии!$E$5:$E$503,"неявка")+COUNTIFS(Сессии!$B$5:$B$503,A72,Сессии!$E$5:$E$503,"поздняя отмена"))</f>
        <v/>
      </c>
      <c r="H72" s="7" t="str">
        <f aca="false">IF(A72="","",IF(COUNTIF(Сессии!$B$5:$B$503,A72)=0,"",_xlfn.MAXIFS(Сессии!$A$5:$A$503,Сессии!$B$5:$B$503,A72)))</f>
        <v/>
      </c>
      <c r="I72" s="8" t="str">
        <f aca="false">IF(A72="","",SUMIFS(Сессии!$H$5:$H$503,Сессии!$B$5:$B$503,A72))</f>
        <v/>
      </c>
    </row>
    <row r="73" customFormat="false" ht="15" hidden="false" customHeight="false" outlineLevel="0" collapsed="false">
      <c r="A73" s="9"/>
      <c r="B73" s="9"/>
      <c r="C73" s="9"/>
      <c r="D73" s="10"/>
      <c r="E73" s="9"/>
      <c r="F73" s="6" t="str">
        <f aca="false">IF(A73="","",COUNTIFS(Сессии!$B$5:$B$503,A73,Сессии!$E$5:$E$503,"прошла"))</f>
        <v/>
      </c>
      <c r="G73" s="6" t="str">
        <f aca="false">IF(A73="","",COUNTIFS(Сессии!$B$5:$B$503,A73,Сессии!$E$5:$E$503,"неявка")+COUNTIFS(Сессии!$B$5:$B$503,A73,Сессии!$E$5:$E$503,"поздняя отмена"))</f>
        <v/>
      </c>
      <c r="H73" s="7" t="str">
        <f aca="false">IF(A73="","",IF(COUNTIF(Сессии!$B$5:$B$503,A73)=0,"",_xlfn.MAXIFS(Сессии!$A$5:$A$503,Сессии!$B$5:$B$503,A73)))</f>
        <v/>
      </c>
      <c r="I73" s="8" t="str">
        <f aca="false">IF(A73="","",SUMIFS(Сессии!$H$5:$H$503,Сессии!$B$5:$B$503,A73))</f>
        <v/>
      </c>
    </row>
    <row r="74" customFormat="false" ht="15" hidden="false" customHeight="false" outlineLevel="0" collapsed="false">
      <c r="A74" s="9"/>
      <c r="B74" s="9"/>
      <c r="C74" s="9"/>
      <c r="D74" s="10"/>
      <c r="E74" s="9"/>
      <c r="F74" s="6" t="str">
        <f aca="false">IF(A74="","",COUNTIFS(Сессии!$B$5:$B$503,A74,Сессии!$E$5:$E$503,"прошла"))</f>
        <v/>
      </c>
      <c r="G74" s="6" t="str">
        <f aca="false">IF(A74="","",COUNTIFS(Сессии!$B$5:$B$503,A74,Сессии!$E$5:$E$503,"неявка")+COUNTIFS(Сессии!$B$5:$B$503,A74,Сессии!$E$5:$E$503,"поздняя отмена"))</f>
        <v/>
      </c>
      <c r="H74" s="7" t="str">
        <f aca="false">IF(A74="","",IF(COUNTIF(Сессии!$B$5:$B$503,A74)=0,"",_xlfn.MAXIFS(Сессии!$A$5:$A$503,Сессии!$B$5:$B$503,A74)))</f>
        <v/>
      </c>
      <c r="I74" s="8" t="str">
        <f aca="false">IF(A74="","",SUMIFS(Сессии!$H$5:$H$503,Сессии!$B$5:$B$503,A74))</f>
        <v/>
      </c>
    </row>
    <row r="75" customFormat="false" ht="15" hidden="false" customHeight="false" outlineLevel="0" collapsed="false">
      <c r="A75" s="9"/>
      <c r="B75" s="9"/>
      <c r="C75" s="9"/>
      <c r="D75" s="10"/>
      <c r="E75" s="9"/>
      <c r="F75" s="6" t="str">
        <f aca="false">IF(A75="","",COUNTIFS(Сессии!$B$5:$B$503,A75,Сессии!$E$5:$E$503,"прошла"))</f>
        <v/>
      </c>
      <c r="G75" s="6" t="str">
        <f aca="false">IF(A75="","",COUNTIFS(Сессии!$B$5:$B$503,A75,Сессии!$E$5:$E$503,"неявка")+COUNTIFS(Сессии!$B$5:$B$503,A75,Сессии!$E$5:$E$503,"поздняя отмена"))</f>
        <v/>
      </c>
      <c r="H75" s="7" t="str">
        <f aca="false">IF(A75="","",IF(COUNTIF(Сессии!$B$5:$B$503,A75)=0,"",_xlfn.MAXIFS(Сессии!$A$5:$A$503,Сессии!$B$5:$B$503,A75)))</f>
        <v/>
      </c>
      <c r="I75" s="8" t="str">
        <f aca="false">IF(A75="","",SUMIFS(Сессии!$H$5:$H$503,Сессии!$B$5:$B$503,A75))</f>
        <v/>
      </c>
    </row>
    <row r="76" customFormat="false" ht="15" hidden="false" customHeight="false" outlineLevel="0" collapsed="false">
      <c r="A76" s="9"/>
      <c r="B76" s="9"/>
      <c r="C76" s="9"/>
      <c r="D76" s="10"/>
      <c r="E76" s="9"/>
      <c r="F76" s="6" t="str">
        <f aca="false">IF(A76="","",COUNTIFS(Сессии!$B$5:$B$503,A76,Сессии!$E$5:$E$503,"прошла"))</f>
        <v/>
      </c>
      <c r="G76" s="6" t="str">
        <f aca="false">IF(A76="","",COUNTIFS(Сессии!$B$5:$B$503,A76,Сессии!$E$5:$E$503,"неявка")+COUNTIFS(Сессии!$B$5:$B$503,A76,Сессии!$E$5:$E$503,"поздняя отмена"))</f>
        <v/>
      </c>
      <c r="H76" s="7" t="str">
        <f aca="false">IF(A76="","",IF(COUNTIF(Сессии!$B$5:$B$503,A76)=0,"",_xlfn.MAXIFS(Сессии!$A$5:$A$503,Сессии!$B$5:$B$503,A76)))</f>
        <v/>
      </c>
      <c r="I76" s="8" t="str">
        <f aca="false">IF(A76="","",SUMIFS(Сессии!$H$5:$H$503,Сессии!$B$5:$B$503,A76))</f>
        <v/>
      </c>
    </row>
    <row r="77" customFormat="false" ht="15" hidden="false" customHeight="false" outlineLevel="0" collapsed="false">
      <c r="A77" s="9"/>
      <c r="B77" s="9"/>
      <c r="C77" s="9"/>
      <c r="D77" s="10"/>
      <c r="E77" s="9"/>
      <c r="F77" s="6" t="str">
        <f aca="false">IF(A77="","",COUNTIFS(Сессии!$B$5:$B$503,A77,Сессии!$E$5:$E$503,"прошла"))</f>
        <v/>
      </c>
      <c r="G77" s="6" t="str">
        <f aca="false">IF(A77="","",COUNTIFS(Сессии!$B$5:$B$503,A77,Сессии!$E$5:$E$503,"неявка")+COUNTIFS(Сессии!$B$5:$B$503,A77,Сессии!$E$5:$E$503,"поздняя отмена"))</f>
        <v/>
      </c>
      <c r="H77" s="7" t="str">
        <f aca="false">IF(A77="","",IF(COUNTIF(Сессии!$B$5:$B$503,A77)=0,"",_xlfn.MAXIFS(Сессии!$A$5:$A$503,Сессии!$B$5:$B$503,A77)))</f>
        <v/>
      </c>
      <c r="I77" s="8" t="str">
        <f aca="false">IF(A77="","",SUMIFS(Сессии!$H$5:$H$503,Сессии!$B$5:$B$503,A77))</f>
        <v/>
      </c>
    </row>
    <row r="78" customFormat="false" ht="15" hidden="false" customHeight="false" outlineLevel="0" collapsed="false">
      <c r="A78" s="9"/>
      <c r="B78" s="9"/>
      <c r="C78" s="9"/>
      <c r="D78" s="10"/>
      <c r="E78" s="9"/>
      <c r="F78" s="6" t="str">
        <f aca="false">IF(A78="","",COUNTIFS(Сессии!$B$5:$B$503,A78,Сессии!$E$5:$E$503,"прошла"))</f>
        <v/>
      </c>
      <c r="G78" s="6" t="str">
        <f aca="false">IF(A78="","",COUNTIFS(Сессии!$B$5:$B$503,A78,Сессии!$E$5:$E$503,"неявка")+COUNTIFS(Сессии!$B$5:$B$503,A78,Сессии!$E$5:$E$503,"поздняя отмена"))</f>
        <v/>
      </c>
      <c r="H78" s="7" t="str">
        <f aca="false">IF(A78="","",IF(COUNTIF(Сессии!$B$5:$B$503,A78)=0,"",_xlfn.MAXIFS(Сессии!$A$5:$A$503,Сессии!$B$5:$B$503,A78)))</f>
        <v/>
      </c>
      <c r="I78" s="8" t="str">
        <f aca="false">IF(A78="","",SUMIFS(Сессии!$H$5:$H$503,Сессии!$B$5:$B$503,A78))</f>
        <v/>
      </c>
    </row>
    <row r="79" customFormat="false" ht="15" hidden="false" customHeight="false" outlineLevel="0" collapsed="false">
      <c r="A79" s="9"/>
      <c r="B79" s="9"/>
      <c r="C79" s="9"/>
      <c r="D79" s="10"/>
      <c r="E79" s="9"/>
      <c r="F79" s="6" t="str">
        <f aca="false">IF(A79="","",COUNTIFS(Сессии!$B$5:$B$503,A79,Сессии!$E$5:$E$503,"прошла"))</f>
        <v/>
      </c>
      <c r="G79" s="6" t="str">
        <f aca="false">IF(A79="","",COUNTIFS(Сессии!$B$5:$B$503,A79,Сессии!$E$5:$E$503,"неявка")+COUNTIFS(Сессии!$B$5:$B$503,A79,Сессии!$E$5:$E$503,"поздняя отмена"))</f>
        <v/>
      </c>
      <c r="H79" s="7" t="str">
        <f aca="false">IF(A79="","",IF(COUNTIF(Сессии!$B$5:$B$503,A79)=0,"",_xlfn.MAXIFS(Сессии!$A$5:$A$503,Сессии!$B$5:$B$503,A79)))</f>
        <v/>
      </c>
      <c r="I79" s="8" t="str">
        <f aca="false">IF(A79="","",SUMIFS(Сессии!$H$5:$H$503,Сессии!$B$5:$B$503,A79))</f>
        <v/>
      </c>
    </row>
    <row r="80" customFormat="false" ht="15" hidden="false" customHeight="false" outlineLevel="0" collapsed="false">
      <c r="A80" s="9"/>
      <c r="B80" s="9"/>
      <c r="C80" s="9"/>
      <c r="D80" s="10"/>
      <c r="E80" s="9"/>
      <c r="F80" s="6" t="str">
        <f aca="false">IF(A80="","",COUNTIFS(Сессии!$B$5:$B$503,A80,Сессии!$E$5:$E$503,"прошла"))</f>
        <v/>
      </c>
      <c r="G80" s="6" t="str">
        <f aca="false">IF(A80="","",COUNTIFS(Сессии!$B$5:$B$503,A80,Сессии!$E$5:$E$503,"неявка")+COUNTIFS(Сессии!$B$5:$B$503,A80,Сессии!$E$5:$E$503,"поздняя отмена"))</f>
        <v/>
      </c>
      <c r="H80" s="7" t="str">
        <f aca="false">IF(A80="","",IF(COUNTIF(Сессии!$B$5:$B$503,A80)=0,"",_xlfn.MAXIFS(Сессии!$A$5:$A$503,Сессии!$B$5:$B$503,A80)))</f>
        <v/>
      </c>
      <c r="I80" s="8" t="str">
        <f aca="false">IF(A80="","",SUMIFS(Сессии!$H$5:$H$503,Сессии!$B$5:$B$503,A80))</f>
        <v/>
      </c>
    </row>
    <row r="81" customFormat="false" ht="15" hidden="false" customHeight="false" outlineLevel="0" collapsed="false">
      <c r="A81" s="9"/>
      <c r="B81" s="9"/>
      <c r="C81" s="9"/>
      <c r="D81" s="10"/>
      <c r="E81" s="9"/>
      <c r="F81" s="6" t="str">
        <f aca="false">IF(A81="","",COUNTIFS(Сессии!$B$5:$B$503,A81,Сессии!$E$5:$E$503,"прошла"))</f>
        <v/>
      </c>
      <c r="G81" s="6" t="str">
        <f aca="false">IF(A81="","",COUNTIFS(Сессии!$B$5:$B$503,A81,Сессии!$E$5:$E$503,"неявка")+COUNTIFS(Сессии!$B$5:$B$503,A81,Сессии!$E$5:$E$503,"поздняя отмена"))</f>
        <v/>
      </c>
      <c r="H81" s="7" t="str">
        <f aca="false">IF(A81="","",IF(COUNTIF(Сессии!$B$5:$B$503,A81)=0,"",_xlfn.MAXIFS(Сессии!$A$5:$A$503,Сессии!$B$5:$B$503,A81)))</f>
        <v/>
      </c>
      <c r="I81" s="8" t="str">
        <f aca="false">IF(A81="","",SUMIFS(Сессии!$H$5:$H$503,Сессии!$B$5:$B$503,A81))</f>
        <v/>
      </c>
    </row>
    <row r="82" customFormat="false" ht="15" hidden="false" customHeight="false" outlineLevel="0" collapsed="false">
      <c r="A82" s="9"/>
      <c r="B82" s="9"/>
      <c r="C82" s="9"/>
      <c r="D82" s="10"/>
      <c r="E82" s="9"/>
      <c r="F82" s="6" t="str">
        <f aca="false">IF(A82="","",COUNTIFS(Сессии!$B$5:$B$503,A82,Сессии!$E$5:$E$503,"прошла"))</f>
        <v/>
      </c>
      <c r="G82" s="6" t="str">
        <f aca="false">IF(A82="","",COUNTIFS(Сессии!$B$5:$B$503,A82,Сессии!$E$5:$E$503,"неявка")+COUNTIFS(Сессии!$B$5:$B$503,A82,Сессии!$E$5:$E$503,"поздняя отмена"))</f>
        <v/>
      </c>
      <c r="H82" s="7" t="str">
        <f aca="false">IF(A82="","",IF(COUNTIF(Сессии!$B$5:$B$503,A82)=0,"",_xlfn.MAXIFS(Сессии!$A$5:$A$503,Сессии!$B$5:$B$503,A82)))</f>
        <v/>
      </c>
      <c r="I82" s="8" t="str">
        <f aca="false">IF(A82="","",SUMIFS(Сессии!$H$5:$H$503,Сессии!$B$5:$B$503,A82))</f>
        <v/>
      </c>
    </row>
    <row r="83" customFormat="false" ht="15" hidden="false" customHeight="false" outlineLevel="0" collapsed="false">
      <c r="A83" s="9"/>
      <c r="B83" s="9"/>
      <c r="C83" s="9"/>
      <c r="D83" s="10"/>
      <c r="E83" s="9"/>
      <c r="F83" s="6" t="str">
        <f aca="false">IF(A83="","",COUNTIFS(Сессии!$B$5:$B$503,A83,Сессии!$E$5:$E$503,"прошла"))</f>
        <v/>
      </c>
      <c r="G83" s="6" t="str">
        <f aca="false">IF(A83="","",COUNTIFS(Сессии!$B$5:$B$503,A83,Сессии!$E$5:$E$503,"неявка")+COUNTIFS(Сессии!$B$5:$B$503,A83,Сессии!$E$5:$E$503,"поздняя отмена"))</f>
        <v/>
      </c>
      <c r="H83" s="7" t="str">
        <f aca="false">IF(A83="","",IF(COUNTIF(Сессии!$B$5:$B$503,A83)=0,"",_xlfn.MAXIFS(Сессии!$A$5:$A$503,Сессии!$B$5:$B$503,A83)))</f>
        <v/>
      </c>
      <c r="I83" s="8" t="str">
        <f aca="false">IF(A83="","",SUMIFS(Сессии!$H$5:$H$503,Сессии!$B$5:$B$503,A83))</f>
        <v/>
      </c>
    </row>
    <row r="84" customFormat="false" ht="15" hidden="false" customHeight="false" outlineLevel="0" collapsed="false">
      <c r="A84" s="9"/>
      <c r="B84" s="9"/>
      <c r="C84" s="9"/>
      <c r="D84" s="10"/>
      <c r="E84" s="9"/>
      <c r="F84" s="6" t="str">
        <f aca="false">IF(A84="","",COUNTIFS(Сессии!$B$5:$B$503,A84,Сессии!$E$5:$E$503,"прошла"))</f>
        <v/>
      </c>
      <c r="G84" s="6" t="str">
        <f aca="false">IF(A84="","",COUNTIFS(Сессии!$B$5:$B$503,A84,Сессии!$E$5:$E$503,"неявка")+COUNTIFS(Сессии!$B$5:$B$503,A84,Сессии!$E$5:$E$503,"поздняя отмена"))</f>
        <v/>
      </c>
      <c r="H84" s="7" t="str">
        <f aca="false">IF(A84="","",IF(COUNTIF(Сессии!$B$5:$B$503,A84)=0,"",_xlfn.MAXIFS(Сессии!$A$5:$A$503,Сессии!$B$5:$B$503,A84)))</f>
        <v/>
      </c>
      <c r="I84" s="8" t="str">
        <f aca="false">IF(A84="","",SUMIFS(Сессии!$H$5:$H$503,Сессии!$B$5:$B$503,A84))</f>
        <v/>
      </c>
    </row>
    <row r="85" customFormat="false" ht="15" hidden="false" customHeight="false" outlineLevel="0" collapsed="false">
      <c r="A85" s="9"/>
      <c r="B85" s="9"/>
      <c r="C85" s="9"/>
      <c r="D85" s="10"/>
      <c r="E85" s="9"/>
      <c r="F85" s="6" t="str">
        <f aca="false">IF(A85="","",COUNTIFS(Сессии!$B$5:$B$503,A85,Сессии!$E$5:$E$503,"прошла"))</f>
        <v/>
      </c>
      <c r="G85" s="6" t="str">
        <f aca="false">IF(A85="","",COUNTIFS(Сессии!$B$5:$B$503,A85,Сессии!$E$5:$E$503,"неявка")+COUNTIFS(Сессии!$B$5:$B$503,A85,Сессии!$E$5:$E$503,"поздняя отмена"))</f>
        <v/>
      </c>
      <c r="H85" s="7" t="str">
        <f aca="false">IF(A85="","",IF(COUNTIF(Сессии!$B$5:$B$503,A85)=0,"",_xlfn.MAXIFS(Сессии!$A$5:$A$503,Сессии!$B$5:$B$503,A85)))</f>
        <v/>
      </c>
      <c r="I85" s="8" t="str">
        <f aca="false">IF(A85="","",SUMIFS(Сессии!$H$5:$H$503,Сессии!$B$5:$B$503,A85))</f>
        <v/>
      </c>
    </row>
    <row r="86" customFormat="false" ht="15" hidden="false" customHeight="false" outlineLevel="0" collapsed="false">
      <c r="A86" s="9"/>
      <c r="B86" s="9"/>
      <c r="C86" s="9"/>
      <c r="D86" s="10"/>
      <c r="E86" s="9"/>
      <c r="F86" s="6" t="str">
        <f aca="false">IF(A86="","",COUNTIFS(Сессии!$B$5:$B$503,A86,Сессии!$E$5:$E$503,"прошла"))</f>
        <v/>
      </c>
      <c r="G86" s="6" t="str">
        <f aca="false">IF(A86="","",COUNTIFS(Сессии!$B$5:$B$503,A86,Сессии!$E$5:$E$503,"неявка")+COUNTIFS(Сессии!$B$5:$B$503,A86,Сессии!$E$5:$E$503,"поздняя отмена"))</f>
        <v/>
      </c>
      <c r="H86" s="7" t="str">
        <f aca="false">IF(A86="","",IF(COUNTIF(Сессии!$B$5:$B$503,A86)=0,"",_xlfn.MAXIFS(Сессии!$A$5:$A$503,Сессии!$B$5:$B$503,A86)))</f>
        <v/>
      </c>
      <c r="I86" s="8" t="str">
        <f aca="false">IF(A86="","",SUMIFS(Сессии!$H$5:$H$503,Сессии!$B$5:$B$503,A86))</f>
        <v/>
      </c>
    </row>
    <row r="87" customFormat="false" ht="15" hidden="false" customHeight="false" outlineLevel="0" collapsed="false">
      <c r="A87" s="9"/>
      <c r="B87" s="9"/>
      <c r="C87" s="9"/>
      <c r="D87" s="10"/>
      <c r="E87" s="9"/>
      <c r="F87" s="6" t="str">
        <f aca="false">IF(A87="","",COUNTIFS(Сессии!$B$5:$B$503,A87,Сессии!$E$5:$E$503,"прошла"))</f>
        <v/>
      </c>
      <c r="G87" s="6" t="str">
        <f aca="false">IF(A87="","",COUNTIFS(Сессии!$B$5:$B$503,A87,Сессии!$E$5:$E$503,"неявка")+COUNTIFS(Сессии!$B$5:$B$503,A87,Сессии!$E$5:$E$503,"поздняя отмена"))</f>
        <v/>
      </c>
      <c r="H87" s="7" t="str">
        <f aca="false">IF(A87="","",IF(COUNTIF(Сессии!$B$5:$B$503,A87)=0,"",_xlfn.MAXIFS(Сессии!$A$5:$A$503,Сессии!$B$5:$B$503,A87)))</f>
        <v/>
      </c>
      <c r="I87" s="8" t="str">
        <f aca="false">IF(A87="","",SUMIFS(Сессии!$H$5:$H$503,Сессии!$B$5:$B$503,A87))</f>
        <v/>
      </c>
    </row>
    <row r="88" customFormat="false" ht="15" hidden="false" customHeight="false" outlineLevel="0" collapsed="false">
      <c r="A88" s="9"/>
      <c r="B88" s="9"/>
      <c r="C88" s="9"/>
      <c r="D88" s="10"/>
      <c r="E88" s="9"/>
      <c r="F88" s="6" t="str">
        <f aca="false">IF(A88="","",COUNTIFS(Сессии!$B$5:$B$503,A88,Сессии!$E$5:$E$503,"прошла"))</f>
        <v/>
      </c>
      <c r="G88" s="6" t="str">
        <f aca="false">IF(A88="","",COUNTIFS(Сессии!$B$5:$B$503,A88,Сессии!$E$5:$E$503,"неявка")+COUNTIFS(Сессии!$B$5:$B$503,A88,Сессии!$E$5:$E$503,"поздняя отмена"))</f>
        <v/>
      </c>
      <c r="H88" s="7" t="str">
        <f aca="false">IF(A88="","",IF(COUNTIF(Сессии!$B$5:$B$503,A88)=0,"",_xlfn.MAXIFS(Сессии!$A$5:$A$503,Сессии!$B$5:$B$503,A88)))</f>
        <v/>
      </c>
      <c r="I88" s="8" t="str">
        <f aca="false">IF(A88="","",SUMIFS(Сессии!$H$5:$H$503,Сессии!$B$5:$B$503,A88))</f>
        <v/>
      </c>
    </row>
    <row r="89" customFormat="false" ht="15" hidden="false" customHeight="false" outlineLevel="0" collapsed="false">
      <c r="A89" s="9"/>
      <c r="B89" s="9"/>
      <c r="C89" s="9"/>
      <c r="D89" s="10"/>
      <c r="E89" s="9"/>
      <c r="F89" s="6" t="str">
        <f aca="false">IF(A89="","",COUNTIFS(Сессии!$B$5:$B$503,A89,Сессии!$E$5:$E$503,"прошла"))</f>
        <v/>
      </c>
      <c r="G89" s="6" t="str">
        <f aca="false">IF(A89="","",COUNTIFS(Сессии!$B$5:$B$503,A89,Сессии!$E$5:$E$503,"неявка")+COUNTIFS(Сессии!$B$5:$B$503,A89,Сессии!$E$5:$E$503,"поздняя отмена"))</f>
        <v/>
      </c>
      <c r="H89" s="7" t="str">
        <f aca="false">IF(A89="","",IF(COUNTIF(Сессии!$B$5:$B$503,A89)=0,"",_xlfn.MAXIFS(Сессии!$A$5:$A$503,Сессии!$B$5:$B$503,A89)))</f>
        <v/>
      </c>
      <c r="I89" s="8" t="str">
        <f aca="false">IF(A89="","",SUMIFS(Сессии!$H$5:$H$503,Сессии!$B$5:$B$503,A89))</f>
        <v/>
      </c>
    </row>
    <row r="90" customFormat="false" ht="15" hidden="false" customHeight="false" outlineLevel="0" collapsed="false">
      <c r="A90" s="9"/>
      <c r="B90" s="9"/>
      <c r="C90" s="9"/>
      <c r="D90" s="10"/>
      <c r="E90" s="9"/>
      <c r="F90" s="6" t="str">
        <f aca="false">IF(A90="","",COUNTIFS(Сессии!$B$5:$B$503,A90,Сессии!$E$5:$E$503,"прошла"))</f>
        <v/>
      </c>
      <c r="G90" s="6" t="str">
        <f aca="false">IF(A90="","",COUNTIFS(Сессии!$B$5:$B$503,A90,Сессии!$E$5:$E$503,"неявка")+COUNTIFS(Сессии!$B$5:$B$503,A90,Сессии!$E$5:$E$503,"поздняя отмена"))</f>
        <v/>
      </c>
      <c r="H90" s="7" t="str">
        <f aca="false">IF(A90="","",IF(COUNTIF(Сессии!$B$5:$B$503,A90)=0,"",_xlfn.MAXIFS(Сессии!$A$5:$A$503,Сессии!$B$5:$B$503,A90)))</f>
        <v/>
      </c>
      <c r="I90" s="8" t="str">
        <f aca="false">IF(A90="","",SUMIFS(Сессии!$H$5:$H$503,Сессии!$B$5:$B$503,A90))</f>
        <v/>
      </c>
    </row>
    <row r="91" customFormat="false" ht="15" hidden="false" customHeight="false" outlineLevel="0" collapsed="false">
      <c r="A91" s="9"/>
      <c r="B91" s="9"/>
      <c r="C91" s="9"/>
      <c r="D91" s="10"/>
      <c r="E91" s="9"/>
      <c r="F91" s="6" t="str">
        <f aca="false">IF(A91="","",COUNTIFS(Сессии!$B$5:$B$503,A91,Сессии!$E$5:$E$503,"прошла"))</f>
        <v/>
      </c>
      <c r="G91" s="6" t="str">
        <f aca="false">IF(A91="","",COUNTIFS(Сессии!$B$5:$B$503,A91,Сессии!$E$5:$E$503,"неявка")+COUNTIFS(Сессии!$B$5:$B$503,A91,Сессии!$E$5:$E$503,"поздняя отмена"))</f>
        <v/>
      </c>
      <c r="H91" s="7" t="str">
        <f aca="false">IF(A91="","",IF(COUNTIF(Сессии!$B$5:$B$503,A91)=0,"",_xlfn.MAXIFS(Сессии!$A$5:$A$503,Сессии!$B$5:$B$503,A91)))</f>
        <v/>
      </c>
      <c r="I91" s="8" t="str">
        <f aca="false">IF(A91="","",SUMIFS(Сессии!$H$5:$H$503,Сессии!$B$5:$B$503,A91))</f>
        <v/>
      </c>
    </row>
    <row r="92" customFormat="false" ht="15" hidden="false" customHeight="false" outlineLevel="0" collapsed="false">
      <c r="A92" s="9"/>
      <c r="B92" s="9"/>
      <c r="C92" s="9"/>
      <c r="D92" s="10"/>
      <c r="E92" s="9"/>
      <c r="F92" s="6" t="str">
        <f aca="false">IF(A92="","",COUNTIFS(Сессии!$B$5:$B$503,A92,Сессии!$E$5:$E$503,"прошла"))</f>
        <v/>
      </c>
      <c r="G92" s="6" t="str">
        <f aca="false">IF(A92="","",COUNTIFS(Сессии!$B$5:$B$503,A92,Сессии!$E$5:$E$503,"неявка")+COUNTIFS(Сессии!$B$5:$B$503,A92,Сессии!$E$5:$E$503,"поздняя отмена"))</f>
        <v/>
      </c>
      <c r="H92" s="7" t="str">
        <f aca="false">IF(A92="","",IF(COUNTIF(Сессии!$B$5:$B$503,A92)=0,"",_xlfn.MAXIFS(Сессии!$A$5:$A$503,Сессии!$B$5:$B$503,A92)))</f>
        <v/>
      </c>
      <c r="I92" s="8" t="str">
        <f aca="false">IF(A92="","",SUMIFS(Сессии!$H$5:$H$503,Сессии!$B$5:$B$503,A92))</f>
        <v/>
      </c>
    </row>
    <row r="93" customFormat="false" ht="15" hidden="false" customHeight="false" outlineLevel="0" collapsed="false">
      <c r="A93" s="9"/>
      <c r="B93" s="9"/>
      <c r="C93" s="9"/>
      <c r="D93" s="10"/>
      <c r="E93" s="9"/>
      <c r="F93" s="6" t="str">
        <f aca="false">IF(A93="","",COUNTIFS(Сессии!$B$5:$B$503,A93,Сессии!$E$5:$E$503,"прошла"))</f>
        <v/>
      </c>
      <c r="G93" s="6" t="str">
        <f aca="false">IF(A93="","",COUNTIFS(Сессии!$B$5:$B$503,A93,Сессии!$E$5:$E$503,"неявка")+COUNTIFS(Сессии!$B$5:$B$503,A93,Сессии!$E$5:$E$503,"поздняя отмена"))</f>
        <v/>
      </c>
      <c r="H93" s="7" t="str">
        <f aca="false">IF(A93="","",IF(COUNTIF(Сессии!$B$5:$B$503,A93)=0,"",_xlfn.MAXIFS(Сессии!$A$5:$A$503,Сессии!$B$5:$B$503,A93)))</f>
        <v/>
      </c>
      <c r="I93" s="8" t="str">
        <f aca="false">IF(A93="","",SUMIFS(Сессии!$H$5:$H$503,Сессии!$B$5:$B$503,A93))</f>
        <v/>
      </c>
    </row>
    <row r="94" customFormat="false" ht="15" hidden="false" customHeight="false" outlineLevel="0" collapsed="false">
      <c r="A94" s="9"/>
      <c r="B94" s="9"/>
      <c r="C94" s="9"/>
      <c r="D94" s="10"/>
      <c r="E94" s="9"/>
      <c r="F94" s="6" t="str">
        <f aca="false">IF(A94="","",COUNTIFS(Сессии!$B$5:$B$503,A94,Сессии!$E$5:$E$503,"прошла"))</f>
        <v/>
      </c>
      <c r="G94" s="6" t="str">
        <f aca="false">IF(A94="","",COUNTIFS(Сессии!$B$5:$B$503,A94,Сессии!$E$5:$E$503,"неявка")+COUNTIFS(Сессии!$B$5:$B$503,A94,Сессии!$E$5:$E$503,"поздняя отмена"))</f>
        <v/>
      </c>
      <c r="H94" s="7" t="str">
        <f aca="false">IF(A94="","",IF(COUNTIF(Сессии!$B$5:$B$503,A94)=0,"",_xlfn.MAXIFS(Сессии!$A$5:$A$503,Сессии!$B$5:$B$503,A94)))</f>
        <v/>
      </c>
      <c r="I94" s="8" t="str">
        <f aca="false">IF(A94="","",SUMIFS(Сессии!$H$5:$H$503,Сессии!$B$5:$B$503,A94))</f>
        <v/>
      </c>
    </row>
    <row r="95" customFormat="false" ht="15" hidden="false" customHeight="false" outlineLevel="0" collapsed="false">
      <c r="A95" s="9"/>
      <c r="B95" s="9"/>
      <c r="C95" s="9"/>
      <c r="D95" s="10"/>
      <c r="E95" s="9"/>
      <c r="F95" s="6" t="str">
        <f aca="false">IF(A95="","",COUNTIFS(Сессии!$B$5:$B$503,A95,Сессии!$E$5:$E$503,"прошла"))</f>
        <v/>
      </c>
      <c r="G95" s="6" t="str">
        <f aca="false">IF(A95="","",COUNTIFS(Сессии!$B$5:$B$503,A95,Сессии!$E$5:$E$503,"неявка")+COUNTIFS(Сессии!$B$5:$B$503,A95,Сессии!$E$5:$E$503,"поздняя отмена"))</f>
        <v/>
      </c>
      <c r="H95" s="7" t="str">
        <f aca="false">IF(A95="","",IF(COUNTIF(Сессии!$B$5:$B$503,A95)=0,"",_xlfn.MAXIFS(Сессии!$A$5:$A$503,Сессии!$B$5:$B$503,A95)))</f>
        <v/>
      </c>
      <c r="I95" s="8" t="str">
        <f aca="false">IF(A95="","",SUMIFS(Сессии!$H$5:$H$503,Сессии!$B$5:$B$503,A95))</f>
        <v/>
      </c>
    </row>
    <row r="96" customFormat="false" ht="15" hidden="false" customHeight="false" outlineLevel="0" collapsed="false">
      <c r="A96" s="9"/>
      <c r="B96" s="9"/>
      <c r="C96" s="9"/>
      <c r="D96" s="10"/>
      <c r="E96" s="9"/>
      <c r="F96" s="6" t="str">
        <f aca="false">IF(A96="","",COUNTIFS(Сессии!$B$5:$B$503,A96,Сессии!$E$5:$E$503,"прошла"))</f>
        <v/>
      </c>
      <c r="G96" s="6" t="str">
        <f aca="false">IF(A96="","",COUNTIFS(Сессии!$B$5:$B$503,A96,Сессии!$E$5:$E$503,"неявка")+COUNTIFS(Сессии!$B$5:$B$503,A96,Сессии!$E$5:$E$503,"поздняя отмена"))</f>
        <v/>
      </c>
      <c r="H96" s="7" t="str">
        <f aca="false">IF(A96="","",IF(COUNTIF(Сессии!$B$5:$B$503,A96)=0,"",_xlfn.MAXIFS(Сессии!$A$5:$A$503,Сессии!$B$5:$B$503,A96)))</f>
        <v/>
      </c>
      <c r="I96" s="8" t="str">
        <f aca="false">IF(A96="","",SUMIFS(Сессии!$H$5:$H$503,Сессии!$B$5:$B$503,A96))</f>
        <v/>
      </c>
    </row>
    <row r="97" customFormat="false" ht="15" hidden="false" customHeight="false" outlineLevel="0" collapsed="false">
      <c r="A97" s="9"/>
      <c r="B97" s="9"/>
      <c r="C97" s="9"/>
      <c r="D97" s="10"/>
      <c r="E97" s="9"/>
      <c r="F97" s="6" t="str">
        <f aca="false">IF(A97="","",COUNTIFS(Сессии!$B$5:$B$503,A97,Сессии!$E$5:$E$503,"прошла"))</f>
        <v/>
      </c>
      <c r="G97" s="6" t="str">
        <f aca="false">IF(A97="","",COUNTIFS(Сессии!$B$5:$B$503,A97,Сессии!$E$5:$E$503,"неявка")+COUNTIFS(Сессии!$B$5:$B$503,A97,Сессии!$E$5:$E$503,"поздняя отмена"))</f>
        <v/>
      </c>
      <c r="H97" s="7" t="str">
        <f aca="false">IF(A97="","",IF(COUNTIF(Сессии!$B$5:$B$503,A97)=0,"",_xlfn.MAXIFS(Сессии!$A$5:$A$503,Сессии!$B$5:$B$503,A97)))</f>
        <v/>
      </c>
      <c r="I97" s="8" t="str">
        <f aca="false">IF(A97="","",SUMIFS(Сессии!$H$5:$H$503,Сессии!$B$5:$B$503,A97))</f>
        <v/>
      </c>
    </row>
    <row r="98" customFormat="false" ht="15" hidden="false" customHeight="false" outlineLevel="0" collapsed="false">
      <c r="A98" s="9"/>
      <c r="B98" s="9"/>
      <c r="C98" s="9"/>
      <c r="D98" s="10"/>
      <c r="E98" s="9"/>
      <c r="F98" s="6" t="str">
        <f aca="false">IF(A98="","",COUNTIFS(Сессии!$B$5:$B$503,A98,Сессии!$E$5:$E$503,"прошла"))</f>
        <v/>
      </c>
      <c r="G98" s="6" t="str">
        <f aca="false">IF(A98="","",COUNTIFS(Сессии!$B$5:$B$503,A98,Сессии!$E$5:$E$503,"неявка")+COUNTIFS(Сессии!$B$5:$B$503,A98,Сессии!$E$5:$E$503,"поздняя отмена"))</f>
        <v/>
      </c>
      <c r="H98" s="7" t="str">
        <f aca="false">IF(A98="","",IF(COUNTIF(Сессии!$B$5:$B$503,A98)=0,"",_xlfn.MAXIFS(Сессии!$A$5:$A$503,Сессии!$B$5:$B$503,A98)))</f>
        <v/>
      </c>
      <c r="I98" s="8" t="str">
        <f aca="false">IF(A98="","",SUMIFS(Сессии!$H$5:$H$503,Сессии!$B$5:$B$503,A98))</f>
        <v/>
      </c>
    </row>
    <row r="99" customFormat="false" ht="15" hidden="false" customHeight="false" outlineLevel="0" collapsed="false">
      <c r="A99" s="9"/>
      <c r="B99" s="9"/>
      <c r="C99" s="9"/>
      <c r="D99" s="10"/>
      <c r="E99" s="9"/>
      <c r="F99" s="6" t="str">
        <f aca="false">IF(A99="","",COUNTIFS(Сессии!$B$5:$B$503,A99,Сессии!$E$5:$E$503,"прошла"))</f>
        <v/>
      </c>
      <c r="G99" s="6" t="str">
        <f aca="false">IF(A99="","",COUNTIFS(Сессии!$B$5:$B$503,A99,Сессии!$E$5:$E$503,"неявка")+COUNTIFS(Сессии!$B$5:$B$503,A99,Сессии!$E$5:$E$503,"поздняя отмена"))</f>
        <v/>
      </c>
      <c r="H99" s="7" t="str">
        <f aca="false">IF(A99="","",IF(COUNTIF(Сессии!$B$5:$B$503,A99)=0,"",_xlfn.MAXIFS(Сессии!$A$5:$A$503,Сессии!$B$5:$B$503,A99)))</f>
        <v/>
      </c>
      <c r="I99" s="8" t="str">
        <f aca="false">IF(A99="","",SUMIFS(Сессии!$H$5:$H$503,Сессии!$B$5:$B$503,A99))</f>
        <v/>
      </c>
    </row>
    <row r="100" customFormat="false" ht="15" hidden="false" customHeight="false" outlineLevel="0" collapsed="false">
      <c r="A100" s="9"/>
      <c r="B100" s="9"/>
      <c r="C100" s="9"/>
      <c r="D100" s="10"/>
      <c r="E100" s="9"/>
      <c r="F100" s="6" t="str">
        <f aca="false">IF(A100="","",COUNTIFS(Сессии!$B$5:$B$503,A100,Сессии!$E$5:$E$503,"прошла"))</f>
        <v/>
      </c>
      <c r="G100" s="6" t="str">
        <f aca="false">IF(A100="","",COUNTIFS(Сессии!$B$5:$B$503,A100,Сессии!$E$5:$E$503,"неявка")+COUNTIFS(Сессии!$B$5:$B$503,A100,Сессии!$E$5:$E$503,"поздняя отмена"))</f>
        <v/>
      </c>
      <c r="H100" s="7" t="str">
        <f aca="false">IF(A100="","",IF(COUNTIF(Сессии!$B$5:$B$503,A100)=0,"",_xlfn.MAXIFS(Сессии!$A$5:$A$503,Сессии!$B$5:$B$503,A100)))</f>
        <v/>
      </c>
      <c r="I100" s="8" t="str">
        <f aca="false">IF(A100="","",SUMIFS(Сессии!$H$5:$H$503,Сессии!$B$5:$B$503,A100))</f>
        <v/>
      </c>
    </row>
    <row r="101" customFormat="false" ht="15" hidden="false" customHeight="false" outlineLevel="0" collapsed="false">
      <c r="A101" s="9"/>
      <c r="B101" s="9"/>
      <c r="C101" s="9"/>
      <c r="D101" s="10"/>
      <c r="E101" s="9"/>
      <c r="F101" s="6" t="str">
        <f aca="false">IF(A101="","",COUNTIFS(Сессии!$B$5:$B$503,A101,Сессии!$E$5:$E$503,"прошла"))</f>
        <v/>
      </c>
      <c r="G101" s="6" t="str">
        <f aca="false">IF(A101="","",COUNTIFS(Сессии!$B$5:$B$503,A101,Сессии!$E$5:$E$503,"неявка")+COUNTIFS(Сессии!$B$5:$B$503,A101,Сессии!$E$5:$E$503,"поздняя отмена"))</f>
        <v/>
      </c>
      <c r="H101" s="7" t="str">
        <f aca="false">IF(A101="","",IF(COUNTIF(Сессии!$B$5:$B$503,A101)=0,"",_xlfn.MAXIFS(Сессии!$A$5:$A$503,Сессии!$B$5:$B$503,A101)))</f>
        <v/>
      </c>
      <c r="I101" s="8" t="str">
        <f aca="false">IF(A101="","",SUMIFS(Сессии!$H$5:$H$503,Сессии!$B$5:$B$503,A101))</f>
        <v/>
      </c>
    </row>
    <row r="102" customFormat="false" ht="15" hidden="false" customHeight="false" outlineLevel="0" collapsed="false">
      <c r="A102" s="9"/>
      <c r="B102" s="9"/>
      <c r="C102" s="9"/>
      <c r="D102" s="10"/>
      <c r="E102" s="9"/>
      <c r="F102" s="6" t="str">
        <f aca="false">IF(A102="","",COUNTIFS(Сессии!$B$5:$B$503,A102,Сессии!$E$5:$E$503,"прошла"))</f>
        <v/>
      </c>
      <c r="G102" s="6" t="str">
        <f aca="false">IF(A102="","",COUNTIFS(Сессии!$B$5:$B$503,A102,Сессии!$E$5:$E$503,"неявка")+COUNTIFS(Сессии!$B$5:$B$503,A102,Сессии!$E$5:$E$503,"поздняя отмена"))</f>
        <v/>
      </c>
      <c r="H102" s="7" t="str">
        <f aca="false">IF(A102="","",IF(COUNTIF(Сессии!$B$5:$B$503,A102)=0,"",_xlfn.MAXIFS(Сессии!$A$5:$A$503,Сессии!$B$5:$B$503,A102)))</f>
        <v/>
      </c>
      <c r="I102" s="8" t="str">
        <f aca="false">IF(A102="","",SUMIFS(Сессии!$H$5:$H$503,Сессии!$B$5:$B$503,A102))</f>
        <v/>
      </c>
    </row>
    <row r="103" customFormat="false" ht="15" hidden="false" customHeight="false" outlineLevel="0" collapsed="false">
      <c r="A103" s="9"/>
      <c r="B103" s="9"/>
      <c r="C103" s="9"/>
      <c r="D103" s="10"/>
      <c r="E103" s="9"/>
      <c r="F103" s="6" t="str">
        <f aca="false">IF(A103="","",COUNTIFS(Сессии!$B$5:$B$503,A103,Сессии!$E$5:$E$503,"прошла"))</f>
        <v/>
      </c>
      <c r="G103" s="6" t="str">
        <f aca="false">IF(A103="","",COUNTIFS(Сессии!$B$5:$B$503,A103,Сессии!$E$5:$E$503,"неявка")+COUNTIFS(Сессии!$B$5:$B$503,A103,Сессии!$E$5:$E$503,"поздняя отмена"))</f>
        <v/>
      </c>
      <c r="H103" s="7" t="str">
        <f aca="false">IF(A103="","",IF(COUNTIF(Сессии!$B$5:$B$503,A103)=0,"",_xlfn.MAXIFS(Сессии!$A$5:$A$503,Сессии!$B$5:$B$503,A103)))</f>
        <v/>
      </c>
      <c r="I103" s="8" t="str">
        <f aca="false">IF(A103="","",SUMIFS(Сессии!$H$5:$H$503,Сессии!$B$5:$B$503,A103))</f>
        <v/>
      </c>
    </row>
    <row r="104" customFormat="false" ht="15" hidden="false" customHeight="false" outlineLevel="0" collapsed="false">
      <c r="A104" s="9"/>
      <c r="B104" s="9"/>
      <c r="C104" s="9"/>
      <c r="D104" s="10"/>
      <c r="E104" s="9"/>
      <c r="F104" s="6" t="str">
        <f aca="false">IF(A104="","",COUNTIFS(Сессии!$B$5:$B$503,A104,Сессии!$E$5:$E$503,"прошла"))</f>
        <v/>
      </c>
      <c r="G104" s="6" t="str">
        <f aca="false">IF(A104="","",COUNTIFS(Сессии!$B$5:$B$503,A104,Сессии!$E$5:$E$503,"неявка")+COUNTIFS(Сессии!$B$5:$B$503,A104,Сессии!$E$5:$E$503,"поздняя отмена"))</f>
        <v/>
      </c>
      <c r="H104" s="7" t="str">
        <f aca="false">IF(A104="","",IF(COUNTIF(Сессии!$B$5:$B$503,A104)=0,"",_xlfn.MAXIFS(Сессии!$A$5:$A$503,Сессии!$B$5:$B$503,A104)))</f>
        <v/>
      </c>
      <c r="I104" s="8" t="str">
        <f aca="false">IF(A104="","",SUMIFS(Сессии!$H$5:$H$503,Сессии!$B$5:$B$503,A104))</f>
        <v/>
      </c>
    </row>
    <row r="105" customFormat="false" ht="15" hidden="false" customHeight="false" outlineLevel="0" collapsed="false">
      <c r="A105" s="9"/>
      <c r="B105" s="9"/>
      <c r="C105" s="9"/>
      <c r="D105" s="10"/>
      <c r="E105" s="9"/>
      <c r="F105" s="6" t="str">
        <f aca="false">IF(A105="","",COUNTIFS(Сессии!$B$5:$B$503,A105,Сессии!$E$5:$E$503,"прошла"))</f>
        <v/>
      </c>
      <c r="G105" s="6" t="str">
        <f aca="false">IF(A105="","",COUNTIFS(Сессии!$B$5:$B$503,A105,Сессии!$E$5:$E$503,"неявка")+COUNTIFS(Сессии!$B$5:$B$503,A105,Сессии!$E$5:$E$503,"поздняя отмена"))</f>
        <v/>
      </c>
      <c r="H105" s="7" t="str">
        <f aca="false">IF(A105="","",IF(COUNTIF(Сессии!$B$5:$B$503,A105)=0,"",_xlfn.MAXIFS(Сессии!$A$5:$A$503,Сессии!$B$5:$B$503,A105)))</f>
        <v/>
      </c>
      <c r="I105" s="8" t="str">
        <f aca="false">IF(A105="","",SUMIFS(Сессии!$H$5:$H$503,Сессии!$B$5:$B$503,A105))</f>
        <v/>
      </c>
    </row>
    <row r="106" customFormat="false" ht="15" hidden="false" customHeight="false" outlineLevel="0" collapsed="false">
      <c r="A106" s="9"/>
      <c r="B106" s="9"/>
      <c r="C106" s="9"/>
      <c r="D106" s="10"/>
      <c r="E106" s="9"/>
      <c r="F106" s="6" t="str">
        <f aca="false">IF(A106="","",COUNTIFS(Сессии!$B$5:$B$503,A106,Сессии!$E$5:$E$503,"прошла"))</f>
        <v/>
      </c>
      <c r="G106" s="6" t="str">
        <f aca="false">IF(A106="","",COUNTIFS(Сессии!$B$5:$B$503,A106,Сессии!$E$5:$E$503,"неявка")+COUNTIFS(Сессии!$B$5:$B$503,A106,Сессии!$E$5:$E$503,"поздняя отмена"))</f>
        <v/>
      </c>
      <c r="H106" s="7" t="str">
        <f aca="false">IF(A106="","",IF(COUNTIF(Сессии!$B$5:$B$503,A106)=0,"",_xlfn.MAXIFS(Сессии!$A$5:$A$503,Сессии!$B$5:$B$503,A106)))</f>
        <v/>
      </c>
      <c r="I106" s="8" t="str">
        <f aca="false">IF(A106="","",SUMIFS(Сессии!$H$5:$H$503,Сессии!$B$5:$B$503,A106))</f>
        <v/>
      </c>
    </row>
    <row r="107" customFormat="false" ht="15" hidden="false" customHeight="false" outlineLevel="0" collapsed="false">
      <c r="A107" s="9"/>
      <c r="B107" s="9"/>
      <c r="C107" s="9"/>
      <c r="D107" s="10"/>
      <c r="E107" s="9"/>
      <c r="F107" s="6" t="str">
        <f aca="false">IF(A107="","",COUNTIFS(Сессии!$B$5:$B$503,A107,Сессии!$E$5:$E$503,"прошла"))</f>
        <v/>
      </c>
      <c r="G107" s="6" t="str">
        <f aca="false">IF(A107="","",COUNTIFS(Сессии!$B$5:$B$503,A107,Сессии!$E$5:$E$503,"неявка")+COUNTIFS(Сессии!$B$5:$B$503,A107,Сессии!$E$5:$E$503,"поздняя отмена"))</f>
        <v/>
      </c>
      <c r="H107" s="7" t="str">
        <f aca="false">IF(A107="","",IF(COUNTIF(Сессии!$B$5:$B$503,A107)=0,"",_xlfn.MAXIFS(Сессии!$A$5:$A$503,Сессии!$B$5:$B$503,A107)))</f>
        <v/>
      </c>
      <c r="I107" s="8" t="str">
        <f aca="false">IF(A107="","",SUMIFS(Сессии!$H$5:$H$503,Сессии!$B$5:$B$503,A107))</f>
        <v/>
      </c>
    </row>
    <row r="108" customFormat="false" ht="15" hidden="false" customHeight="false" outlineLevel="0" collapsed="false">
      <c r="A108" s="9"/>
      <c r="B108" s="9"/>
      <c r="C108" s="9"/>
      <c r="D108" s="10"/>
      <c r="E108" s="9"/>
      <c r="F108" s="6" t="str">
        <f aca="false">IF(A108="","",COUNTIFS(Сессии!$B$5:$B$503,A108,Сессии!$E$5:$E$503,"прошла"))</f>
        <v/>
      </c>
      <c r="G108" s="6" t="str">
        <f aca="false">IF(A108="","",COUNTIFS(Сессии!$B$5:$B$503,A108,Сессии!$E$5:$E$503,"неявка")+COUNTIFS(Сессии!$B$5:$B$503,A108,Сессии!$E$5:$E$503,"поздняя отмена"))</f>
        <v/>
      </c>
      <c r="H108" s="7" t="str">
        <f aca="false">IF(A108="","",IF(COUNTIF(Сессии!$B$5:$B$503,A108)=0,"",_xlfn.MAXIFS(Сессии!$A$5:$A$503,Сессии!$B$5:$B$503,A108)))</f>
        <v/>
      </c>
      <c r="I108" s="8" t="str">
        <f aca="false">IF(A108="","",SUMIFS(Сессии!$H$5:$H$503,Сессии!$B$5:$B$503,A108))</f>
        <v/>
      </c>
    </row>
    <row r="109" customFormat="false" ht="15" hidden="false" customHeight="false" outlineLevel="0" collapsed="false">
      <c r="A109" s="9"/>
      <c r="B109" s="9"/>
      <c r="C109" s="9"/>
      <c r="D109" s="10"/>
      <c r="E109" s="9"/>
      <c r="F109" s="6" t="str">
        <f aca="false">IF(A109="","",COUNTIFS(Сессии!$B$5:$B$503,A109,Сессии!$E$5:$E$503,"прошла"))</f>
        <v/>
      </c>
      <c r="G109" s="6" t="str">
        <f aca="false">IF(A109="","",COUNTIFS(Сессии!$B$5:$B$503,A109,Сессии!$E$5:$E$503,"неявка")+COUNTIFS(Сессии!$B$5:$B$503,A109,Сессии!$E$5:$E$503,"поздняя отмена"))</f>
        <v/>
      </c>
      <c r="H109" s="7" t="str">
        <f aca="false">IF(A109="","",IF(COUNTIF(Сессии!$B$5:$B$503,A109)=0,"",_xlfn.MAXIFS(Сессии!$A$5:$A$503,Сессии!$B$5:$B$503,A109)))</f>
        <v/>
      </c>
      <c r="I109" s="8" t="str">
        <f aca="false">IF(A109="","",SUMIFS(Сессии!$H$5:$H$503,Сессии!$B$5:$B$503,A109))</f>
        <v/>
      </c>
    </row>
    <row r="110" customFormat="false" ht="15" hidden="false" customHeight="false" outlineLevel="0" collapsed="false">
      <c r="A110" s="9"/>
      <c r="B110" s="9"/>
      <c r="C110" s="9"/>
      <c r="D110" s="10"/>
      <c r="E110" s="9"/>
      <c r="F110" s="6" t="str">
        <f aca="false">IF(A110="","",COUNTIFS(Сессии!$B$5:$B$503,A110,Сессии!$E$5:$E$503,"прошла"))</f>
        <v/>
      </c>
      <c r="G110" s="6" t="str">
        <f aca="false">IF(A110="","",COUNTIFS(Сессии!$B$5:$B$503,A110,Сессии!$E$5:$E$503,"неявка")+COUNTIFS(Сессии!$B$5:$B$503,A110,Сессии!$E$5:$E$503,"поздняя отмена"))</f>
        <v/>
      </c>
      <c r="H110" s="7" t="str">
        <f aca="false">IF(A110="","",IF(COUNTIF(Сессии!$B$5:$B$503,A110)=0,"",_xlfn.MAXIFS(Сессии!$A$5:$A$503,Сессии!$B$5:$B$503,A110)))</f>
        <v/>
      </c>
      <c r="I110" s="8" t="str">
        <f aca="false">IF(A110="","",SUMIFS(Сессии!$H$5:$H$503,Сессии!$B$5:$B$503,A110))</f>
        <v/>
      </c>
    </row>
    <row r="111" customFormat="false" ht="15" hidden="false" customHeight="false" outlineLevel="0" collapsed="false">
      <c r="A111" s="9"/>
      <c r="B111" s="9"/>
      <c r="C111" s="9"/>
      <c r="D111" s="10"/>
      <c r="E111" s="9"/>
      <c r="F111" s="6" t="str">
        <f aca="false">IF(A111="","",COUNTIFS(Сессии!$B$5:$B$503,A111,Сессии!$E$5:$E$503,"прошла"))</f>
        <v/>
      </c>
      <c r="G111" s="6" t="str">
        <f aca="false">IF(A111="","",COUNTIFS(Сессии!$B$5:$B$503,A111,Сессии!$E$5:$E$503,"неявка")+COUNTIFS(Сессии!$B$5:$B$503,A111,Сессии!$E$5:$E$503,"поздняя отмена"))</f>
        <v/>
      </c>
      <c r="H111" s="7" t="str">
        <f aca="false">IF(A111="","",IF(COUNTIF(Сессии!$B$5:$B$503,A111)=0,"",_xlfn.MAXIFS(Сессии!$A$5:$A$503,Сессии!$B$5:$B$503,A111)))</f>
        <v/>
      </c>
      <c r="I111" s="8" t="str">
        <f aca="false">IF(A111="","",SUMIFS(Сессии!$H$5:$H$503,Сессии!$B$5:$B$503,A111))</f>
        <v/>
      </c>
    </row>
    <row r="112" customFormat="false" ht="15" hidden="false" customHeight="false" outlineLevel="0" collapsed="false">
      <c r="A112" s="9"/>
      <c r="B112" s="9"/>
      <c r="C112" s="9"/>
      <c r="D112" s="10"/>
      <c r="E112" s="9"/>
      <c r="F112" s="6" t="str">
        <f aca="false">IF(A112="","",COUNTIFS(Сессии!$B$5:$B$503,A112,Сессии!$E$5:$E$503,"прошла"))</f>
        <v/>
      </c>
      <c r="G112" s="6" t="str">
        <f aca="false">IF(A112="","",COUNTIFS(Сессии!$B$5:$B$503,A112,Сессии!$E$5:$E$503,"неявка")+COUNTIFS(Сессии!$B$5:$B$503,A112,Сессии!$E$5:$E$503,"поздняя отмена"))</f>
        <v/>
      </c>
      <c r="H112" s="7" t="str">
        <f aca="false">IF(A112="","",IF(COUNTIF(Сессии!$B$5:$B$503,A112)=0,"",_xlfn.MAXIFS(Сессии!$A$5:$A$503,Сессии!$B$5:$B$503,A112)))</f>
        <v/>
      </c>
      <c r="I112" s="8" t="str">
        <f aca="false">IF(A112="","",SUMIFS(Сессии!$H$5:$H$503,Сессии!$B$5:$B$503,A112))</f>
        <v/>
      </c>
    </row>
    <row r="113" customFormat="false" ht="15" hidden="false" customHeight="false" outlineLevel="0" collapsed="false">
      <c r="A113" s="9"/>
      <c r="B113" s="9"/>
      <c r="C113" s="9"/>
      <c r="D113" s="10"/>
      <c r="E113" s="9"/>
      <c r="F113" s="6" t="str">
        <f aca="false">IF(A113="","",COUNTIFS(Сессии!$B$5:$B$503,A113,Сессии!$E$5:$E$503,"прошла"))</f>
        <v/>
      </c>
      <c r="G113" s="6" t="str">
        <f aca="false">IF(A113="","",COUNTIFS(Сессии!$B$5:$B$503,A113,Сессии!$E$5:$E$503,"неявка")+COUNTIFS(Сессии!$B$5:$B$503,A113,Сессии!$E$5:$E$503,"поздняя отмена"))</f>
        <v/>
      </c>
      <c r="H113" s="7" t="str">
        <f aca="false">IF(A113="","",IF(COUNTIF(Сессии!$B$5:$B$503,A113)=0,"",_xlfn.MAXIFS(Сессии!$A$5:$A$503,Сессии!$B$5:$B$503,A113)))</f>
        <v/>
      </c>
      <c r="I113" s="8" t="str">
        <f aca="false">IF(A113="","",SUMIFS(Сессии!$H$5:$H$503,Сессии!$B$5:$B$503,A113))</f>
        <v/>
      </c>
    </row>
    <row r="114" customFormat="false" ht="15" hidden="false" customHeight="false" outlineLevel="0" collapsed="false">
      <c r="A114" s="9"/>
      <c r="B114" s="9"/>
      <c r="C114" s="9"/>
      <c r="D114" s="10"/>
      <c r="E114" s="9"/>
      <c r="F114" s="6" t="str">
        <f aca="false">IF(A114="","",COUNTIFS(Сессии!$B$5:$B$503,A114,Сессии!$E$5:$E$503,"прошла"))</f>
        <v/>
      </c>
      <c r="G114" s="6" t="str">
        <f aca="false">IF(A114="","",COUNTIFS(Сессии!$B$5:$B$503,A114,Сессии!$E$5:$E$503,"неявка")+COUNTIFS(Сессии!$B$5:$B$503,A114,Сессии!$E$5:$E$503,"поздняя отмена"))</f>
        <v/>
      </c>
      <c r="H114" s="7" t="str">
        <f aca="false">IF(A114="","",IF(COUNTIF(Сессии!$B$5:$B$503,A114)=0,"",_xlfn.MAXIFS(Сессии!$A$5:$A$503,Сессии!$B$5:$B$503,A114)))</f>
        <v/>
      </c>
      <c r="I114" s="8" t="str">
        <f aca="false">IF(A114="","",SUMIFS(Сессии!$H$5:$H$503,Сессии!$B$5:$B$503,A114))</f>
        <v/>
      </c>
    </row>
    <row r="115" customFormat="false" ht="15" hidden="false" customHeight="false" outlineLevel="0" collapsed="false">
      <c r="A115" s="9"/>
      <c r="B115" s="9"/>
      <c r="C115" s="9"/>
      <c r="D115" s="10"/>
      <c r="E115" s="9"/>
      <c r="F115" s="6" t="str">
        <f aca="false">IF(A115="","",COUNTIFS(Сессии!$B$5:$B$503,A115,Сессии!$E$5:$E$503,"прошла"))</f>
        <v/>
      </c>
      <c r="G115" s="6" t="str">
        <f aca="false">IF(A115="","",COUNTIFS(Сессии!$B$5:$B$503,A115,Сессии!$E$5:$E$503,"неявка")+COUNTIFS(Сессии!$B$5:$B$503,A115,Сессии!$E$5:$E$503,"поздняя отмена"))</f>
        <v/>
      </c>
      <c r="H115" s="7" t="str">
        <f aca="false">IF(A115="","",IF(COUNTIF(Сессии!$B$5:$B$503,A115)=0,"",_xlfn.MAXIFS(Сессии!$A$5:$A$503,Сессии!$B$5:$B$503,A115)))</f>
        <v/>
      </c>
      <c r="I115" s="8" t="str">
        <f aca="false">IF(A115="","",SUMIFS(Сессии!$H$5:$H$503,Сессии!$B$5:$B$503,A115))</f>
        <v/>
      </c>
    </row>
    <row r="116" customFormat="false" ht="15" hidden="false" customHeight="false" outlineLevel="0" collapsed="false">
      <c r="A116" s="9"/>
      <c r="B116" s="9"/>
      <c r="C116" s="9"/>
      <c r="D116" s="10"/>
      <c r="E116" s="9"/>
      <c r="F116" s="6" t="str">
        <f aca="false">IF(A116="","",COUNTIFS(Сессии!$B$5:$B$503,A116,Сессии!$E$5:$E$503,"прошла"))</f>
        <v/>
      </c>
      <c r="G116" s="6" t="str">
        <f aca="false">IF(A116="","",COUNTIFS(Сессии!$B$5:$B$503,A116,Сессии!$E$5:$E$503,"неявка")+COUNTIFS(Сессии!$B$5:$B$503,A116,Сессии!$E$5:$E$503,"поздняя отмена"))</f>
        <v/>
      </c>
      <c r="H116" s="7" t="str">
        <f aca="false">IF(A116="","",IF(COUNTIF(Сессии!$B$5:$B$503,A116)=0,"",_xlfn.MAXIFS(Сессии!$A$5:$A$503,Сессии!$B$5:$B$503,A116)))</f>
        <v/>
      </c>
      <c r="I116" s="8" t="str">
        <f aca="false">IF(A116="","",SUMIFS(Сессии!$H$5:$H$503,Сессии!$B$5:$B$503,A116))</f>
        <v/>
      </c>
    </row>
    <row r="117" customFormat="false" ht="15" hidden="false" customHeight="false" outlineLevel="0" collapsed="false">
      <c r="A117" s="9"/>
      <c r="B117" s="9"/>
      <c r="C117" s="9"/>
      <c r="D117" s="10"/>
      <c r="E117" s="9"/>
      <c r="F117" s="6" t="str">
        <f aca="false">IF(A117="","",COUNTIFS(Сессии!$B$5:$B$503,A117,Сессии!$E$5:$E$503,"прошла"))</f>
        <v/>
      </c>
      <c r="G117" s="6" t="str">
        <f aca="false">IF(A117="","",COUNTIFS(Сессии!$B$5:$B$503,A117,Сессии!$E$5:$E$503,"неявка")+COUNTIFS(Сессии!$B$5:$B$503,A117,Сессии!$E$5:$E$503,"поздняя отмена"))</f>
        <v/>
      </c>
      <c r="H117" s="7" t="str">
        <f aca="false">IF(A117="","",IF(COUNTIF(Сессии!$B$5:$B$503,A117)=0,"",_xlfn.MAXIFS(Сессии!$A$5:$A$503,Сессии!$B$5:$B$503,A117)))</f>
        <v/>
      </c>
      <c r="I117" s="8" t="str">
        <f aca="false">IF(A117="","",SUMIFS(Сессии!$H$5:$H$503,Сессии!$B$5:$B$503,A117))</f>
        <v/>
      </c>
    </row>
    <row r="118" customFormat="false" ht="15" hidden="false" customHeight="false" outlineLevel="0" collapsed="false">
      <c r="A118" s="9"/>
      <c r="B118" s="9"/>
      <c r="C118" s="9"/>
      <c r="D118" s="10"/>
      <c r="E118" s="9"/>
      <c r="F118" s="6" t="str">
        <f aca="false">IF(A118="","",COUNTIFS(Сессии!$B$5:$B$503,A118,Сессии!$E$5:$E$503,"прошла"))</f>
        <v/>
      </c>
      <c r="G118" s="6" t="str">
        <f aca="false">IF(A118="","",COUNTIFS(Сессии!$B$5:$B$503,A118,Сессии!$E$5:$E$503,"неявка")+COUNTIFS(Сессии!$B$5:$B$503,A118,Сессии!$E$5:$E$503,"поздняя отмена"))</f>
        <v/>
      </c>
      <c r="H118" s="7" t="str">
        <f aca="false">IF(A118="","",IF(COUNTIF(Сессии!$B$5:$B$503,A118)=0,"",_xlfn.MAXIFS(Сессии!$A$5:$A$503,Сессии!$B$5:$B$503,A118)))</f>
        <v/>
      </c>
      <c r="I118" s="8" t="str">
        <f aca="false">IF(A118="","",SUMIFS(Сессии!$H$5:$H$503,Сессии!$B$5:$B$503,A118))</f>
        <v/>
      </c>
    </row>
    <row r="119" customFormat="false" ht="15" hidden="false" customHeight="false" outlineLevel="0" collapsed="false">
      <c r="A119" s="9"/>
      <c r="B119" s="9"/>
      <c r="C119" s="9"/>
      <c r="D119" s="10"/>
      <c r="E119" s="9"/>
      <c r="F119" s="6" t="str">
        <f aca="false">IF(A119="","",COUNTIFS(Сессии!$B$5:$B$503,A119,Сессии!$E$5:$E$503,"прошла"))</f>
        <v/>
      </c>
      <c r="G119" s="6" t="str">
        <f aca="false">IF(A119="","",COUNTIFS(Сессии!$B$5:$B$503,A119,Сессии!$E$5:$E$503,"неявка")+COUNTIFS(Сессии!$B$5:$B$503,A119,Сессии!$E$5:$E$503,"поздняя отмена"))</f>
        <v/>
      </c>
      <c r="H119" s="7" t="str">
        <f aca="false">IF(A119="","",IF(COUNTIF(Сессии!$B$5:$B$503,A119)=0,"",_xlfn.MAXIFS(Сессии!$A$5:$A$503,Сессии!$B$5:$B$503,A119)))</f>
        <v/>
      </c>
      <c r="I119" s="8" t="str">
        <f aca="false">IF(A119="","",SUMIFS(Сессии!$H$5:$H$503,Сессии!$B$5:$B$503,A119))</f>
        <v/>
      </c>
    </row>
    <row r="120" customFormat="false" ht="15" hidden="false" customHeight="false" outlineLevel="0" collapsed="false">
      <c r="A120" s="9"/>
      <c r="B120" s="9"/>
      <c r="C120" s="9"/>
      <c r="D120" s="10"/>
      <c r="E120" s="9"/>
      <c r="F120" s="6" t="str">
        <f aca="false">IF(A120="","",COUNTIFS(Сессии!$B$5:$B$503,A120,Сессии!$E$5:$E$503,"прошла"))</f>
        <v/>
      </c>
      <c r="G120" s="6" t="str">
        <f aca="false">IF(A120="","",COUNTIFS(Сессии!$B$5:$B$503,A120,Сессии!$E$5:$E$503,"неявка")+COUNTIFS(Сессии!$B$5:$B$503,A120,Сессии!$E$5:$E$503,"поздняя отмена"))</f>
        <v/>
      </c>
      <c r="H120" s="7" t="str">
        <f aca="false">IF(A120="","",IF(COUNTIF(Сессии!$B$5:$B$503,A120)=0,"",_xlfn.MAXIFS(Сессии!$A$5:$A$503,Сессии!$B$5:$B$503,A120)))</f>
        <v/>
      </c>
      <c r="I120" s="8" t="str">
        <f aca="false">IF(A120="","",SUMIFS(Сессии!$H$5:$H$503,Сессии!$B$5:$B$503,A120))</f>
        <v/>
      </c>
    </row>
    <row r="121" customFormat="false" ht="15" hidden="false" customHeight="false" outlineLevel="0" collapsed="false">
      <c r="A121" s="9"/>
      <c r="B121" s="9"/>
      <c r="C121" s="9"/>
      <c r="D121" s="10"/>
      <c r="E121" s="9"/>
      <c r="F121" s="6" t="str">
        <f aca="false">IF(A121="","",COUNTIFS(Сессии!$B$5:$B$503,A121,Сессии!$E$5:$E$503,"прошла"))</f>
        <v/>
      </c>
      <c r="G121" s="6" t="str">
        <f aca="false">IF(A121="","",COUNTIFS(Сессии!$B$5:$B$503,A121,Сессии!$E$5:$E$503,"неявка")+COUNTIFS(Сессии!$B$5:$B$503,A121,Сессии!$E$5:$E$503,"поздняя отмена"))</f>
        <v/>
      </c>
      <c r="H121" s="7" t="str">
        <f aca="false">IF(A121="","",IF(COUNTIF(Сессии!$B$5:$B$503,A121)=0,"",_xlfn.MAXIFS(Сессии!$A$5:$A$503,Сессии!$B$5:$B$503,A121)))</f>
        <v/>
      </c>
      <c r="I121" s="8" t="str">
        <f aca="false">IF(A121="","",SUMIFS(Сессии!$H$5:$H$503,Сессии!$B$5:$B$503,A121))</f>
        <v/>
      </c>
    </row>
    <row r="122" customFormat="false" ht="15" hidden="false" customHeight="false" outlineLevel="0" collapsed="false">
      <c r="A122" s="9"/>
      <c r="B122" s="9"/>
      <c r="C122" s="9"/>
      <c r="D122" s="10"/>
      <c r="E122" s="9"/>
      <c r="F122" s="6" t="str">
        <f aca="false">IF(A122="","",COUNTIFS(Сессии!$B$5:$B$503,A122,Сессии!$E$5:$E$503,"прошла"))</f>
        <v/>
      </c>
      <c r="G122" s="6" t="str">
        <f aca="false">IF(A122="","",COUNTIFS(Сессии!$B$5:$B$503,A122,Сессии!$E$5:$E$503,"неявка")+COUNTIFS(Сессии!$B$5:$B$503,A122,Сессии!$E$5:$E$503,"поздняя отмена"))</f>
        <v/>
      </c>
      <c r="H122" s="7" t="str">
        <f aca="false">IF(A122="","",IF(COUNTIF(Сессии!$B$5:$B$503,A122)=0,"",_xlfn.MAXIFS(Сессии!$A$5:$A$503,Сессии!$B$5:$B$503,A122)))</f>
        <v/>
      </c>
      <c r="I122" s="8" t="str">
        <f aca="false">IF(A122="","",SUMIFS(Сессии!$H$5:$H$503,Сессии!$B$5:$B$503,A122))</f>
        <v/>
      </c>
    </row>
    <row r="123" customFormat="false" ht="15" hidden="false" customHeight="false" outlineLevel="0" collapsed="false">
      <c r="A123" s="9"/>
      <c r="B123" s="9"/>
      <c r="C123" s="9"/>
      <c r="D123" s="10"/>
      <c r="E123" s="9"/>
      <c r="F123" s="6" t="str">
        <f aca="false">IF(A123="","",COUNTIFS(Сессии!$B$5:$B$503,A123,Сессии!$E$5:$E$503,"прошла"))</f>
        <v/>
      </c>
      <c r="G123" s="6" t="str">
        <f aca="false">IF(A123="","",COUNTIFS(Сессии!$B$5:$B$503,A123,Сессии!$E$5:$E$503,"неявка")+COUNTIFS(Сессии!$B$5:$B$503,A123,Сессии!$E$5:$E$503,"поздняя отмена"))</f>
        <v/>
      </c>
      <c r="H123" s="7" t="str">
        <f aca="false">IF(A123="","",IF(COUNTIF(Сессии!$B$5:$B$503,A123)=0,"",_xlfn.MAXIFS(Сессии!$A$5:$A$503,Сессии!$B$5:$B$503,A123)))</f>
        <v/>
      </c>
      <c r="I123" s="8" t="str">
        <f aca="false">IF(A123="","",SUMIFS(Сессии!$H$5:$H$503,Сессии!$B$5:$B$503,A123))</f>
        <v/>
      </c>
    </row>
    <row r="124" customFormat="false" ht="15" hidden="false" customHeight="false" outlineLevel="0" collapsed="false">
      <c r="A124" s="9"/>
      <c r="B124" s="9"/>
      <c r="C124" s="9"/>
      <c r="D124" s="10"/>
      <c r="E124" s="9"/>
      <c r="F124" s="6" t="str">
        <f aca="false">IF(A124="","",COUNTIFS(Сессии!$B$5:$B$503,A124,Сессии!$E$5:$E$503,"прошла"))</f>
        <v/>
      </c>
      <c r="G124" s="6" t="str">
        <f aca="false">IF(A124="","",COUNTIFS(Сессии!$B$5:$B$503,A124,Сессии!$E$5:$E$503,"неявка")+COUNTIFS(Сессии!$B$5:$B$503,A124,Сессии!$E$5:$E$503,"поздняя отмена"))</f>
        <v/>
      </c>
      <c r="H124" s="7" t="str">
        <f aca="false">IF(A124="","",IF(COUNTIF(Сессии!$B$5:$B$503,A124)=0,"",_xlfn.MAXIFS(Сессии!$A$5:$A$503,Сессии!$B$5:$B$503,A124)))</f>
        <v/>
      </c>
      <c r="I124" s="8" t="str">
        <f aca="false">IF(A124="","",SUMIFS(Сессии!$H$5:$H$503,Сессии!$B$5:$B$503,A124))</f>
        <v/>
      </c>
    </row>
    <row r="125" customFormat="false" ht="15" hidden="false" customHeight="false" outlineLevel="0" collapsed="false">
      <c r="A125" s="9"/>
      <c r="B125" s="9"/>
      <c r="C125" s="9"/>
      <c r="D125" s="10"/>
      <c r="E125" s="9"/>
      <c r="F125" s="6" t="str">
        <f aca="false">IF(A125="","",COUNTIFS(Сессии!$B$5:$B$503,A125,Сессии!$E$5:$E$503,"прошла"))</f>
        <v/>
      </c>
      <c r="G125" s="6" t="str">
        <f aca="false">IF(A125="","",COUNTIFS(Сессии!$B$5:$B$503,A125,Сессии!$E$5:$E$503,"неявка")+COUNTIFS(Сессии!$B$5:$B$503,A125,Сессии!$E$5:$E$503,"поздняя отмена"))</f>
        <v/>
      </c>
      <c r="H125" s="7" t="str">
        <f aca="false">IF(A125="","",IF(COUNTIF(Сессии!$B$5:$B$503,A125)=0,"",_xlfn.MAXIFS(Сессии!$A$5:$A$503,Сессии!$B$5:$B$503,A125)))</f>
        <v/>
      </c>
      <c r="I125" s="8" t="str">
        <f aca="false">IF(A125="","",SUMIFS(Сессии!$H$5:$H$503,Сессии!$B$5:$B$503,A125))</f>
        <v/>
      </c>
    </row>
    <row r="126" customFormat="false" ht="15" hidden="false" customHeight="false" outlineLevel="0" collapsed="false">
      <c r="A126" s="9"/>
      <c r="B126" s="9"/>
      <c r="C126" s="9"/>
      <c r="D126" s="10"/>
      <c r="E126" s="9"/>
      <c r="F126" s="6" t="str">
        <f aca="false">IF(A126="","",COUNTIFS(Сессии!$B$5:$B$503,A126,Сессии!$E$5:$E$503,"прошла"))</f>
        <v/>
      </c>
      <c r="G126" s="6" t="str">
        <f aca="false">IF(A126="","",COUNTIFS(Сессии!$B$5:$B$503,A126,Сессии!$E$5:$E$503,"неявка")+COUNTIFS(Сессии!$B$5:$B$503,A126,Сессии!$E$5:$E$503,"поздняя отмена"))</f>
        <v/>
      </c>
      <c r="H126" s="7" t="str">
        <f aca="false">IF(A126="","",IF(COUNTIF(Сессии!$B$5:$B$503,A126)=0,"",_xlfn.MAXIFS(Сессии!$A$5:$A$503,Сессии!$B$5:$B$503,A126)))</f>
        <v/>
      </c>
      <c r="I126" s="8" t="str">
        <f aca="false">IF(A126="","",SUMIFS(Сессии!$H$5:$H$503,Сессии!$B$5:$B$503,A126))</f>
        <v/>
      </c>
    </row>
    <row r="127" customFormat="false" ht="15" hidden="false" customHeight="false" outlineLevel="0" collapsed="false">
      <c r="A127" s="9"/>
      <c r="B127" s="9"/>
      <c r="C127" s="9"/>
      <c r="D127" s="10"/>
      <c r="E127" s="9"/>
      <c r="F127" s="6" t="str">
        <f aca="false">IF(A127="","",COUNTIFS(Сессии!$B$5:$B$503,A127,Сессии!$E$5:$E$503,"прошла"))</f>
        <v/>
      </c>
      <c r="G127" s="6" t="str">
        <f aca="false">IF(A127="","",COUNTIFS(Сессии!$B$5:$B$503,A127,Сессии!$E$5:$E$503,"неявка")+COUNTIFS(Сессии!$B$5:$B$503,A127,Сессии!$E$5:$E$503,"поздняя отмена"))</f>
        <v/>
      </c>
      <c r="H127" s="7" t="str">
        <f aca="false">IF(A127="","",IF(COUNTIF(Сессии!$B$5:$B$503,A127)=0,"",_xlfn.MAXIFS(Сессии!$A$5:$A$503,Сессии!$B$5:$B$503,A127)))</f>
        <v/>
      </c>
      <c r="I127" s="8" t="str">
        <f aca="false">IF(A127="","",SUMIFS(Сессии!$H$5:$H$503,Сессии!$B$5:$B$503,A127))</f>
        <v/>
      </c>
    </row>
    <row r="128" customFormat="false" ht="15" hidden="false" customHeight="false" outlineLevel="0" collapsed="false">
      <c r="A128" s="9"/>
      <c r="B128" s="9"/>
      <c r="C128" s="9"/>
      <c r="D128" s="10"/>
      <c r="E128" s="9"/>
      <c r="F128" s="6" t="str">
        <f aca="false">IF(A128="","",COUNTIFS(Сессии!$B$5:$B$503,A128,Сессии!$E$5:$E$503,"прошла"))</f>
        <v/>
      </c>
      <c r="G128" s="6" t="str">
        <f aca="false">IF(A128="","",COUNTIFS(Сессии!$B$5:$B$503,A128,Сессии!$E$5:$E$503,"неявка")+COUNTIFS(Сессии!$B$5:$B$503,A128,Сессии!$E$5:$E$503,"поздняя отмена"))</f>
        <v/>
      </c>
      <c r="H128" s="7" t="str">
        <f aca="false">IF(A128="","",IF(COUNTIF(Сессии!$B$5:$B$503,A128)=0,"",_xlfn.MAXIFS(Сессии!$A$5:$A$503,Сессии!$B$5:$B$503,A128)))</f>
        <v/>
      </c>
      <c r="I128" s="8" t="str">
        <f aca="false">IF(A128="","",SUMIFS(Сессии!$H$5:$H$503,Сессии!$B$5:$B$503,A128))</f>
        <v/>
      </c>
    </row>
    <row r="129" customFormat="false" ht="15" hidden="false" customHeight="false" outlineLevel="0" collapsed="false">
      <c r="A129" s="9"/>
      <c r="B129" s="9"/>
      <c r="C129" s="9"/>
      <c r="D129" s="10"/>
      <c r="E129" s="9"/>
      <c r="F129" s="6" t="str">
        <f aca="false">IF(A129="","",COUNTIFS(Сессии!$B$5:$B$503,A129,Сессии!$E$5:$E$503,"прошла"))</f>
        <v/>
      </c>
      <c r="G129" s="6" t="str">
        <f aca="false">IF(A129="","",COUNTIFS(Сессии!$B$5:$B$503,A129,Сессии!$E$5:$E$503,"неявка")+COUNTIFS(Сессии!$B$5:$B$503,A129,Сессии!$E$5:$E$503,"поздняя отмена"))</f>
        <v/>
      </c>
      <c r="H129" s="7" t="str">
        <f aca="false">IF(A129="","",IF(COUNTIF(Сессии!$B$5:$B$503,A129)=0,"",_xlfn.MAXIFS(Сессии!$A$5:$A$503,Сессии!$B$5:$B$503,A129)))</f>
        <v/>
      </c>
      <c r="I129" s="8" t="str">
        <f aca="false">IF(A129="","",SUMIFS(Сессии!$H$5:$H$503,Сессии!$B$5:$B$503,A129))</f>
        <v/>
      </c>
    </row>
    <row r="130" customFormat="false" ht="15" hidden="false" customHeight="false" outlineLevel="0" collapsed="false">
      <c r="A130" s="9"/>
      <c r="B130" s="9"/>
      <c r="C130" s="9"/>
      <c r="D130" s="10"/>
      <c r="E130" s="9"/>
      <c r="F130" s="6" t="str">
        <f aca="false">IF(A130="","",COUNTIFS(Сессии!$B$5:$B$503,A130,Сессии!$E$5:$E$503,"прошла"))</f>
        <v/>
      </c>
      <c r="G130" s="6" t="str">
        <f aca="false">IF(A130="","",COUNTIFS(Сессии!$B$5:$B$503,A130,Сессии!$E$5:$E$503,"неявка")+COUNTIFS(Сессии!$B$5:$B$503,A130,Сессии!$E$5:$E$503,"поздняя отмена"))</f>
        <v/>
      </c>
      <c r="H130" s="7" t="str">
        <f aca="false">IF(A130="","",IF(COUNTIF(Сессии!$B$5:$B$503,A130)=0,"",_xlfn.MAXIFS(Сессии!$A$5:$A$503,Сессии!$B$5:$B$503,A130)))</f>
        <v/>
      </c>
      <c r="I130" s="8" t="str">
        <f aca="false">IF(A130="","",SUMIFS(Сессии!$H$5:$H$503,Сессии!$B$5:$B$503,A130))</f>
        <v/>
      </c>
    </row>
    <row r="131" customFormat="false" ht="15" hidden="false" customHeight="false" outlineLevel="0" collapsed="false">
      <c r="A131" s="9"/>
      <c r="B131" s="9"/>
      <c r="C131" s="9"/>
      <c r="D131" s="10"/>
      <c r="E131" s="9"/>
      <c r="F131" s="6" t="str">
        <f aca="false">IF(A131="","",COUNTIFS(Сессии!$B$5:$B$503,A131,Сессии!$E$5:$E$503,"прошла"))</f>
        <v/>
      </c>
      <c r="G131" s="6" t="str">
        <f aca="false">IF(A131="","",COUNTIFS(Сессии!$B$5:$B$503,A131,Сессии!$E$5:$E$503,"неявка")+COUNTIFS(Сессии!$B$5:$B$503,A131,Сессии!$E$5:$E$503,"поздняя отмена"))</f>
        <v/>
      </c>
      <c r="H131" s="7" t="str">
        <f aca="false">IF(A131="","",IF(COUNTIF(Сессии!$B$5:$B$503,A131)=0,"",_xlfn.MAXIFS(Сессии!$A$5:$A$503,Сессии!$B$5:$B$503,A131)))</f>
        <v/>
      </c>
      <c r="I131" s="8" t="str">
        <f aca="false">IF(A131="","",SUMIFS(Сессии!$H$5:$H$503,Сессии!$B$5:$B$503,A131))</f>
        <v/>
      </c>
    </row>
    <row r="132" customFormat="false" ht="15" hidden="false" customHeight="false" outlineLevel="0" collapsed="false">
      <c r="A132" s="9"/>
      <c r="B132" s="9"/>
      <c r="C132" s="9"/>
      <c r="D132" s="10"/>
      <c r="E132" s="9"/>
      <c r="F132" s="6" t="str">
        <f aca="false">IF(A132="","",COUNTIFS(Сессии!$B$5:$B$503,A132,Сессии!$E$5:$E$503,"прошла"))</f>
        <v/>
      </c>
      <c r="G132" s="6" t="str">
        <f aca="false">IF(A132="","",COUNTIFS(Сессии!$B$5:$B$503,A132,Сессии!$E$5:$E$503,"неявка")+COUNTIFS(Сессии!$B$5:$B$503,A132,Сессии!$E$5:$E$503,"поздняя отмена"))</f>
        <v/>
      </c>
      <c r="H132" s="7" t="str">
        <f aca="false">IF(A132="","",IF(COUNTIF(Сессии!$B$5:$B$503,A132)=0,"",_xlfn.MAXIFS(Сессии!$A$5:$A$503,Сессии!$B$5:$B$503,A132)))</f>
        <v/>
      </c>
      <c r="I132" s="8" t="str">
        <f aca="false">IF(A132="","",SUMIFS(Сессии!$H$5:$H$503,Сессии!$B$5:$B$503,A132))</f>
        <v/>
      </c>
    </row>
    <row r="133" customFormat="false" ht="15" hidden="false" customHeight="false" outlineLevel="0" collapsed="false">
      <c r="A133" s="9"/>
      <c r="B133" s="9"/>
      <c r="C133" s="9"/>
      <c r="D133" s="10"/>
      <c r="E133" s="9"/>
      <c r="F133" s="6" t="str">
        <f aca="false">IF(A133="","",COUNTIFS(Сессии!$B$5:$B$503,A133,Сессии!$E$5:$E$503,"прошла"))</f>
        <v/>
      </c>
      <c r="G133" s="6" t="str">
        <f aca="false">IF(A133="","",COUNTIFS(Сессии!$B$5:$B$503,A133,Сессии!$E$5:$E$503,"неявка")+COUNTIFS(Сессии!$B$5:$B$503,A133,Сессии!$E$5:$E$503,"поздняя отмена"))</f>
        <v/>
      </c>
      <c r="H133" s="7" t="str">
        <f aca="false">IF(A133="","",IF(COUNTIF(Сессии!$B$5:$B$503,A133)=0,"",_xlfn.MAXIFS(Сессии!$A$5:$A$503,Сессии!$B$5:$B$503,A133)))</f>
        <v/>
      </c>
      <c r="I133" s="8" t="str">
        <f aca="false">IF(A133="","",SUMIFS(Сессии!$H$5:$H$503,Сессии!$B$5:$B$503,A133))</f>
        <v/>
      </c>
    </row>
    <row r="134" customFormat="false" ht="15" hidden="false" customHeight="false" outlineLevel="0" collapsed="false">
      <c r="A134" s="9"/>
      <c r="B134" s="9"/>
      <c r="C134" s="9"/>
      <c r="D134" s="10"/>
      <c r="E134" s="9"/>
      <c r="F134" s="6" t="str">
        <f aca="false">IF(A134="","",COUNTIFS(Сессии!$B$5:$B$503,A134,Сессии!$E$5:$E$503,"прошла"))</f>
        <v/>
      </c>
      <c r="G134" s="6" t="str">
        <f aca="false">IF(A134="","",COUNTIFS(Сессии!$B$5:$B$503,A134,Сессии!$E$5:$E$503,"неявка")+COUNTIFS(Сессии!$B$5:$B$503,A134,Сессии!$E$5:$E$503,"поздняя отмена"))</f>
        <v/>
      </c>
      <c r="H134" s="7" t="str">
        <f aca="false">IF(A134="","",IF(COUNTIF(Сессии!$B$5:$B$503,A134)=0,"",_xlfn.MAXIFS(Сессии!$A$5:$A$503,Сессии!$B$5:$B$503,A134)))</f>
        <v/>
      </c>
      <c r="I134" s="8" t="str">
        <f aca="false">IF(A134="","",SUMIFS(Сессии!$H$5:$H$503,Сессии!$B$5:$B$503,A134))</f>
        <v/>
      </c>
    </row>
    <row r="135" customFormat="false" ht="15" hidden="false" customHeight="false" outlineLevel="0" collapsed="false">
      <c r="A135" s="9"/>
      <c r="B135" s="9"/>
      <c r="C135" s="9"/>
      <c r="D135" s="10"/>
      <c r="E135" s="9"/>
      <c r="F135" s="6" t="str">
        <f aca="false">IF(A135="","",COUNTIFS(Сессии!$B$5:$B$503,A135,Сессии!$E$5:$E$503,"прошла"))</f>
        <v/>
      </c>
      <c r="G135" s="6" t="str">
        <f aca="false">IF(A135="","",COUNTIFS(Сессии!$B$5:$B$503,A135,Сессии!$E$5:$E$503,"неявка")+COUNTIFS(Сессии!$B$5:$B$503,A135,Сессии!$E$5:$E$503,"поздняя отмена"))</f>
        <v/>
      </c>
      <c r="H135" s="7" t="str">
        <f aca="false">IF(A135="","",IF(COUNTIF(Сессии!$B$5:$B$503,A135)=0,"",_xlfn.MAXIFS(Сессии!$A$5:$A$503,Сессии!$B$5:$B$503,A135)))</f>
        <v/>
      </c>
      <c r="I135" s="8" t="str">
        <f aca="false">IF(A135="","",SUMIFS(Сессии!$H$5:$H$503,Сессии!$B$5:$B$503,A135))</f>
        <v/>
      </c>
    </row>
    <row r="136" customFormat="false" ht="15" hidden="false" customHeight="false" outlineLevel="0" collapsed="false">
      <c r="A136" s="9"/>
      <c r="B136" s="9"/>
      <c r="C136" s="9"/>
      <c r="D136" s="10"/>
      <c r="E136" s="9"/>
      <c r="F136" s="6" t="str">
        <f aca="false">IF(A136="","",COUNTIFS(Сессии!$B$5:$B$503,A136,Сессии!$E$5:$E$503,"прошла"))</f>
        <v/>
      </c>
      <c r="G136" s="6" t="str">
        <f aca="false">IF(A136="","",COUNTIFS(Сессии!$B$5:$B$503,A136,Сессии!$E$5:$E$503,"неявка")+COUNTIFS(Сессии!$B$5:$B$503,A136,Сессии!$E$5:$E$503,"поздняя отмена"))</f>
        <v/>
      </c>
      <c r="H136" s="7" t="str">
        <f aca="false">IF(A136="","",IF(COUNTIF(Сессии!$B$5:$B$503,A136)=0,"",_xlfn.MAXIFS(Сессии!$A$5:$A$503,Сессии!$B$5:$B$503,A136)))</f>
        <v/>
      </c>
      <c r="I136" s="8" t="str">
        <f aca="false">IF(A136="","",SUMIFS(Сессии!$H$5:$H$503,Сессии!$B$5:$B$503,A136))</f>
        <v/>
      </c>
    </row>
    <row r="137" customFormat="false" ht="15" hidden="false" customHeight="false" outlineLevel="0" collapsed="false">
      <c r="A137" s="9"/>
      <c r="B137" s="9"/>
      <c r="C137" s="9"/>
      <c r="D137" s="10"/>
      <c r="E137" s="9"/>
      <c r="F137" s="6" t="str">
        <f aca="false">IF(A137="","",COUNTIFS(Сессии!$B$5:$B$503,A137,Сессии!$E$5:$E$503,"прошла"))</f>
        <v/>
      </c>
      <c r="G137" s="6" t="str">
        <f aca="false">IF(A137="","",COUNTIFS(Сессии!$B$5:$B$503,A137,Сессии!$E$5:$E$503,"неявка")+COUNTIFS(Сессии!$B$5:$B$503,A137,Сессии!$E$5:$E$503,"поздняя отмена"))</f>
        <v/>
      </c>
      <c r="H137" s="7" t="str">
        <f aca="false">IF(A137="","",IF(COUNTIF(Сессии!$B$5:$B$503,A137)=0,"",_xlfn.MAXIFS(Сессии!$A$5:$A$503,Сессии!$B$5:$B$503,A137)))</f>
        <v/>
      </c>
      <c r="I137" s="8" t="str">
        <f aca="false">IF(A137="","",SUMIFS(Сессии!$H$5:$H$503,Сессии!$B$5:$B$503,A137))</f>
        <v/>
      </c>
    </row>
    <row r="138" customFormat="false" ht="15" hidden="false" customHeight="false" outlineLevel="0" collapsed="false">
      <c r="A138" s="9"/>
      <c r="B138" s="9"/>
      <c r="C138" s="9"/>
      <c r="D138" s="10"/>
      <c r="E138" s="9"/>
      <c r="F138" s="6" t="str">
        <f aca="false">IF(A138="","",COUNTIFS(Сессии!$B$5:$B$503,A138,Сессии!$E$5:$E$503,"прошла"))</f>
        <v/>
      </c>
      <c r="G138" s="6" t="str">
        <f aca="false">IF(A138="","",COUNTIFS(Сессии!$B$5:$B$503,A138,Сессии!$E$5:$E$503,"неявка")+COUNTIFS(Сессии!$B$5:$B$503,A138,Сессии!$E$5:$E$503,"поздняя отмена"))</f>
        <v/>
      </c>
      <c r="H138" s="7" t="str">
        <f aca="false">IF(A138="","",IF(COUNTIF(Сессии!$B$5:$B$503,A138)=0,"",_xlfn.MAXIFS(Сессии!$A$5:$A$503,Сессии!$B$5:$B$503,A138)))</f>
        <v/>
      </c>
      <c r="I138" s="8" t="str">
        <f aca="false">IF(A138="","",SUMIFS(Сессии!$H$5:$H$503,Сессии!$B$5:$B$503,A138))</f>
        <v/>
      </c>
    </row>
    <row r="139" customFormat="false" ht="15" hidden="false" customHeight="false" outlineLevel="0" collapsed="false">
      <c r="A139" s="9"/>
      <c r="B139" s="9"/>
      <c r="C139" s="9"/>
      <c r="D139" s="10"/>
      <c r="E139" s="9"/>
      <c r="F139" s="6" t="str">
        <f aca="false">IF(A139="","",COUNTIFS(Сессии!$B$5:$B$503,A139,Сессии!$E$5:$E$503,"прошла"))</f>
        <v/>
      </c>
      <c r="G139" s="6" t="str">
        <f aca="false">IF(A139="","",COUNTIFS(Сессии!$B$5:$B$503,A139,Сессии!$E$5:$E$503,"неявка")+COUNTIFS(Сессии!$B$5:$B$503,A139,Сессии!$E$5:$E$503,"поздняя отмена"))</f>
        <v/>
      </c>
      <c r="H139" s="7" t="str">
        <f aca="false">IF(A139="","",IF(COUNTIF(Сессии!$B$5:$B$503,A139)=0,"",_xlfn.MAXIFS(Сессии!$A$5:$A$503,Сессии!$B$5:$B$503,A139)))</f>
        <v/>
      </c>
      <c r="I139" s="8" t="str">
        <f aca="false">IF(A139="","",SUMIFS(Сессии!$H$5:$H$503,Сессии!$B$5:$B$503,A139))</f>
        <v/>
      </c>
    </row>
    <row r="140" customFormat="false" ht="15" hidden="false" customHeight="false" outlineLevel="0" collapsed="false">
      <c r="A140" s="9"/>
      <c r="B140" s="9"/>
      <c r="C140" s="9"/>
      <c r="D140" s="10"/>
      <c r="E140" s="9"/>
      <c r="F140" s="6" t="str">
        <f aca="false">IF(A140="","",COUNTIFS(Сессии!$B$5:$B$503,A140,Сессии!$E$5:$E$503,"прошла"))</f>
        <v/>
      </c>
      <c r="G140" s="6" t="str">
        <f aca="false">IF(A140="","",COUNTIFS(Сессии!$B$5:$B$503,A140,Сессии!$E$5:$E$503,"неявка")+COUNTIFS(Сессии!$B$5:$B$503,A140,Сессии!$E$5:$E$503,"поздняя отмена"))</f>
        <v/>
      </c>
      <c r="H140" s="7" t="str">
        <f aca="false">IF(A140="","",IF(COUNTIF(Сессии!$B$5:$B$503,A140)=0,"",_xlfn.MAXIFS(Сессии!$A$5:$A$503,Сессии!$B$5:$B$503,A140)))</f>
        <v/>
      </c>
      <c r="I140" s="8" t="str">
        <f aca="false">IF(A140="","",SUMIFS(Сессии!$H$5:$H$503,Сессии!$B$5:$B$503,A140))</f>
        <v/>
      </c>
    </row>
    <row r="141" customFormat="false" ht="15" hidden="false" customHeight="false" outlineLevel="0" collapsed="false">
      <c r="A141" s="9"/>
      <c r="B141" s="9"/>
      <c r="C141" s="9"/>
      <c r="D141" s="10"/>
      <c r="E141" s="9"/>
      <c r="F141" s="6" t="str">
        <f aca="false">IF(A141="","",COUNTIFS(Сессии!$B$5:$B$503,A141,Сессии!$E$5:$E$503,"прошла"))</f>
        <v/>
      </c>
      <c r="G141" s="6" t="str">
        <f aca="false">IF(A141="","",COUNTIFS(Сессии!$B$5:$B$503,A141,Сессии!$E$5:$E$503,"неявка")+COUNTIFS(Сессии!$B$5:$B$503,A141,Сессии!$E$5:$E$503,"поздняя отмена"))</f>
        <v/>
      </c>
      <c r="H141" s="7" t="str">
        <f aca="false">IF(A141="","",IF(COUNTIF(Сессии!$B$5:$B$503,A141)=0,"",_xlfn.MAXIFS(Сессии!$A$5:$A$503,Сессии!$B$5:$B$503,A141)))</f>
        <v/>
      </c>
      <c r="I141" s="8" t="str">
        <f aca="false">IF(A141="","",SUMIFS(Сессии!$H$5:$H$503,Сессии!$B$5:$B$503,A141))</f>
        <v/>
      </c>
    </row>
    <row r="142" customFormat="false" ht="15" hidden="false" customHeight="false" outlineLevel="0" collapsed="false">
      <c r="A142" s="9"/>
      <c r="B142" s="9"/>
      <c r="C142" s="9"/>
      <c r="D142" s="10"/>
      <c r="E142" s="9"/>
      <c r="F142" s="6" t="str">
        <f aca="false">IF(A142="","",COUNTIFS(Сессии!$B$5:$B$503,A142,Сессии!$E$5:$E$503,"прошла"))</f>
        <v/>
      </c>
      <c r="G142" s="6" t="str">
        <f aca="false">IF(A142="","",COUNTIFS(Сессии!$B$5:$B$503,A142,Сессии!$E$5:$E$503,"неявка")+COUNTIFS(Сессии!$B$5:$B$503,A142,Сессии!$E$5:$E$503,"поздняя отмена"))</f>
        <v/>
      </c>
      <c r="H142" s="7" t="str">
        <f aca="false">IF(A142="","",IF(COUNTIF(Сессии!$B$5:$B$503,A142)=0,"",_xlfn.MAXIFS(Сессии!$A$5:$A$503,Сессии!$B$5:$B$503,A142)))</f>
        <v/>
      </c>
      <c r="I142" s="8" t="str">
        <f aca="false">IF(A142="","",SUMIFS(Сессии!$H$5:$H$503,Сессии!$B$5:$B$503,A142))</f>
        <v/>
      </c>
    </row>
    <row r="143" customFormat="false" ht="15" hidden="false" customHeight="false" outlineLevel="0" collapsed="false">
      <c r="A143" s="9"/>
      <c r="B143" s="9"/>
      <c r="C143" s="9"/>
      <c r="D143" s="10"/>
      <c r="E143" s="9"/>
      <c r="F143" s="6" t="str">
        <f aca="false">IF(A143="","",COUNTIFS(Сессии!$B$5:$B$503,A143,Сессии!$E$5:$E$503,"прошла"))</f>
        <v/>
      </c>
      <c r="G143" s="6" t="str">
        <f aca="false">IF(A143="","",COUNTIFS(Сессии!$B$5:$B$503,A143,Сессии!$E$5:$E$503,"неявка")+COUNTIFS(Сессии!$B$5:$B$503,A143,Сессии!$E$5:$E$503,"поздняя отмена"))</f>
        <v/>
      </c>
      <c r="H143" s="7" t="str">
        <f aca="false">IF(A143="","",IF(COUNTIF(Сессии!$B$5:$B$503,A143)=0,"",_xlfn.MAXIFS(Сессии!$A$5:$A$503,Сессии!$B$5:$B$503,A143)))</f>
        <v/>
      </c>
      <c r="I143" s="8" t="str">
        <f aca="false">IF(A143="","",SUMIFS(Сессии!$H$5:$H$503,Сессии!$B$5:$B$503,A143))</f>
        <v/>
      </c>
    </row>
    <row r="144" customFormat="false" ht="15" hidden="false" customHeight="false" outlineLevel="0" collapsed="false">
      <c r="A144" s="9"/>
      <c r="B144" s="9"/>
      <c r="C144" s="9"/>
      <c r="D144" s="10"/>
      <c r="E144" s="9"/>
      <c r="F144" s="6" t="str">
        <f aca="false">IF(A144="","",COUNTIFS(Сессии!$B$5:$B$503,A144,Сессии!$E$5:$E$503,"прошла"))</f>
        <v/>
      </c>
      <c r="G144" s="6" t="str">
        <f aca="false">IF(A144="","",COUNTIFS(Сессии!$B$5:$B$503,A144,Сессии!$E$5:$E$503,"неявка")+COUNTIFS(Сессии!$B$5:$B$503,A144,Сессии!$E$5:$E$503,"поздняя отмена"))</f>
        <v/>
      </c>
      <c r="H144" s="7" t="str">
        <f aca="false">IF(A144="","",IF(COUNTIF(Сессии!$B$5:$B$503,A144)=0,"",_xlfn.MAXIFS(Сессии!$A$5:$A$503,Сессии!$B$5:$B$503,A144)))</f>
        <v/>
      </c>
      <c r="I144" s="8" t="str">
        <f aca="false">IF(A144="","",SUMIFS(Сессии!$H$5:$H$503,Сессии!$B$5:$B$503,A144))</f>
        <v/>
      </c>
    </row>
    <row r="145" customFormat="false" ht="15" hidden="false" customHeight="false" outlineLevel="0" collapsed="false">
      <c r="A145" s="9"/>
      <c r="B145" s="9"/>
      <c r="C145" s="9"/>
      <c r="D145" s="10"/>
      <c r="E145" s="9"/>
      <c r="F145" s="6" t="str">
        <f aca="false">IF(A145="","",COUNTIFS(Сессии!$B$5:$B$503,A145,Сессии!$E$5:$E$503,"прошла"))</f>
        <v/>
      </c>
      <c r="G145" s="6" t="str">
        <f aca="false">IF(A145="","",COUNTIFS(Сессии!$B$5:$B$503,A145,Сессии!$E$5:$E$503,"неявка")+COUNTIFS(Сессии!$B$5:$B$503,A145,Сессии!$E$5:$E$503,"поздняя отмена"))</f>
        <v/>
      </c>
      <c r="H145" s="7" t="str">
        <f aca="false">IF(A145="","",IF(COUNTIF(Сессии!$B$5:$B$503,A145)=0,"",_xlfn.MAXIFS(Сессии!$A$5:$A$503,Сессии!$B$5:$B$503,A145)))</f>
        <v/>
      </c>
      <c r="I145" s="8" t="str">
        <f aca="false">IF(A145="","",SUMIFS(Сессии!$H$5:$H$503,Сессии!$B$5:$B$503,A145))</f>
        <v/>
      </c>
    </row>
    <row r="146" customFormat="false" ht="15" hidden="false" customHeight="false" outlineLevel="0" collapsed="false">
      <c r="A146" s="9"/>
      <c r="B146" s="9"/>
      <c r="C146" s="9"/>
      <c r="D146" s="10"/>
      <c r="E146" s="9"/>
      <c r="F146" s="6" t="str">
        <f aca="false">IF(A146="","",COUNTIFS(Сессии!$B$5:$B$503,A146,Сессии!$E$5:$E$503,"прошла"))</f>
        <v/>
      </c>
      <c r="G146" s="6" t="str">
        <f aca="false">IF(A146="","",COUNTIFS(Сессии!$B$5:$B$503,A146,Сессии!$E$5:$E$503,"неявка")+COUNTIFS(Сессии!$B$5:$B$503,A146,Сессии!$E$5:$E$503,"поздняя отмена"))</f>
        <v/>
      </c>
      <c r="H146" s="7" t="str">
        <f aca="false">IF(A146="","",IF(COUNTIF(Сессии!$B$5:$B$503,A146)=0,"",_xlfn.MAXIFS(Сессии!$A$5:$A$503,Сессии!$B$5:$B$503,A146)))</f>
        <v/>
      </c>
      <c r="I146" s="8" t="str">
        <f aca="false">IF(A146="","",SUMIFS(Сессии!$H$5:$H$503,Сессии!$B$5:$B$503,A146))</f>
        <v/>
      </c>
    </row>
    <row r="147" customFormat="false" ht="15" hidden="false" customHeight="false" outlineLevel="0" collapsed="false">
      <c r="A147" s="9"/>
      <c r="B147" s="9"/>
      <c r="C147" s="9"/>
      <c r="D147" s="10"/>
      <c r="E147" s="9"/>
      <c r="F147" s="6" t="str">
        <f aca="false">IF(A147="","",COUNTIFS(Сессии!$B$5:$B$503,A147,Сессии!$E$5:$E$503,"прошла"))</f>
        <v/>
      </c>
      <c r="G147" s="6" t="str">
        <f aca="false">IF(A147="","",COUNTIFS(Сессии!$B$5:$B$503,A147,Сессии!$E$5:$E$503,"неявка")+COUNTIFS(Сессии!$B$5:$B$503,A147,Сессии!$E$5:$E$503,"поздняя отмена"))</f>
        <v/>
      </c>
      <c r="H147" s="7" t="str">
        <f aca="false">IF(A147="","",IF(COUNTIF(Сессии!$B$5:$B$503,A147)=0,"",_xlfn.MAXIFS(Сессии!$A$5:$A$503,Сессии!$B$5:$B$503,A147)))</f>
        <v/>
      </c>
      <c r="I147" s="8" t="str">
        <f aca="false">IF(A147="","",SUMIFS(Сессии!$H$5:$H$503,Сессии!$B$5:$B$503,A147))</f>
        <v/>
      </c>
    </row>
    <row r="148" customFormat="false" ht="15" hidden="false" customHeight="false" outlineLevel="0" collapsed="false">
      <c r="A148" s="9"/>
      <c r="B148" s="9"/>
      <c r="C148" s="9"/>
      <c r="D148" s="10"/>
      <c r="E148" s="9"/>
      <c r="F148" s="6" t="str">
        <f aca="false">IF(A148="","",COUNTIFS(Сессии!$B$5:$B$503,A148,Сессии!$E$5:$E$503,"прошла"))</f>
        <v/>
      </c>
      <c r="G148" s="6" t="str">
        <f aca="false">IF(A148="","",COUNTIFS(Сессии!$B$5:$B$503,A148,Сессии!$E$5:$E$503,"неявка")+COUNTIFS(Сессии!$B$5:$B$503,A148,Сессии!$E$5:$E$503,"поздняя отмена"))</f>
        <v/>
      </c>
      <c r="H148" s="7" t="str">
        <f aca="false">IF(A148="","",IF(COUNTIF(Сессии!$B$5:$B$503,A148)=0,"",_xlfn.MAXIFS(Сессии!$A$5:$A$503,Сессии!$B$5:$B$503,A148)))</f>
        <v/>
      </c>
      <c r="I148" s="8" t="str">
        <f aca="false">IF(A148="","",SUMIFS(Сессии!$H$5:$H$503,Сессии!$B$5:$B$503,A148))</f>
        <v/>
      </c>
    </row>
    <row r="149" customFormat="false" ht="15" hidden="false" customHeight="false" outlineLevel="0" collapsed="false">
      <c r="A149" s="9"/>
      <c r="B149" s="9"/>
      <c r="C149" s="9"/>
      <c r="D149" s="10"/>
      <c r="E149" s="9"/>
      <c r="F149" s="6" t="str">
        <f aca="false">IF(A149="","",COUNTIFS(Сессии!$B$5:$B$503,A149,Сессии!$E$5:$E$503,"прошла"))</f>
        <v/>
      </c>
      <c r="G149" s="6" t="str">
        <f aca="false">IF(A149="","",COUNTIFS(Сессии!$B$5:$B$503,A149,Сессии!$E$5:$E$503,"неявка")+COUNTIFS(Сессии!$B$5:$B$503,A149,Сессии!$E$5:$E$503,"поздняя отмена"))</f>
        <v/>
      </c>
      <c r="H149" s="7" t="str">
        <f aca="false">IF(A149="","",IF(COUNTIF(Сессии!$B$5:$B$503,A149)=0,"",_xlfn.MAXIFS(Сессии!$A$5:$A$503,Сессии!$B$5:$B$503,A149)))</f>
        <v/>
      </c>
      <c r="I149" s="8" t="str">
        <f aca="false">IF(A149="","",SUMIFS(Сессии!$H$5:$H$503,Сессии!$B$5:$B$503,A149))</f>
        <v/>
      </c>
    </row>
    <row r="150" customFormat="false" ht="15" hidden="false" customHeight="false" outlineLevel="0" collapsed="false">
      <c r="A150" s="9"/>
      <c r="B150" s="9"/>
      <c r="C150" s="9"/>
      <c r="D150" s="10"/>
      <c r="E150" s="9"/>
      <c r="F150" s="6" t="str">
        <f aca="false">IF(A150="","",COUNTIFS(Сессии!$B$5:$B$503,A150,Сессии!$E$5:$E$503,"прошла"))</f>
        <v/>
      </c>
      <c r="G150" s="6" t="str">
        <f aca="false">IF(A150="","",COUNTIFS(Сессии!$B$5:$B$503,A150,Сессии!$E$5:$E$503,"неявка")+COUNTIFS(Сессии!$B$5:$B$503,A150,Сессии!$E$5:$E$503,"поздняя отмена"))</f>
        <v/>
      </c>
      <c r="H150" s="7" t="str">
        <f aca="false">IF(A150="","",IF(COUNTIF(Сессии!$B$5:$B$503,A150)=0,"",_xlfn.MAXIFS(Сессии!$A$5:$A$503,Сессии!$B$5:$B$503,A150)))</f>
        <v/>
      </c>
      <c r="I150" s="8" t="str">
        <f aca="false">IF(A150="","",SUMIFS(Сессии!$H$5:$H$503,Сессии!$B$5:$B$503,A150))</f>
        <v/>
      </c>
    </row>
    <row r="151" customFormat="false" ht="15" hidden="false" customHeight="false" outlineLevel="0" collapsed="false">
      <c r="A151" s="9"/>
      <c r="B151" s="9"/>
      <c r="C151" s="9"/>
      <c r="D151" s="10"/>
      <c r="E151" s="9"/>
      <c r="F151" s="6" t="str">
        <f aca="false">IF(A151="","",COUNTIFS(Сессии!$B$5:$B$503,A151,Сессии!$E$5:$E$503,"прошла"))</f>
        <v/>
      </c>
      <c r="G151" s="6" t="str">
        <f aca="false">IF(A151="","",COUNTIFS(Сессии!$B$5:$B$503,A151,Сессии!$E$5:$E$503,"неявка")+COUNTIFS(Сессии!$B$5:$B$503,A151,Сессии!$E$5:$E$503,"поздняя отмена"))</f>
        <v/>
      </c>
      <c r="H151" s="7" t="str">
        <f aca="false">IF(A151="","",IF(COUNTIF(Сессии!$B$5:$B$503,A151)=0,"",_xlfn.MAXIFS(Сессии!$A$5:$A$503,Сессии!$B$5:$B$503,A151)))</f>
        <v/>
      </c>
      <c r="I151" s="8" t="str">
        <f aca="false">IF(A151="","",SUMIFS(Сессии!$H$5:$H$503,Сессии!$B$5:$B$503,A151))</f>
        <v/>
      </c>
    </row>
    <row r="152" customFormat="false" ht="15" hidden="false" customHeight="false" outlineLevel="0" collapsed="false">
      <c r="A152" s="9"/>
      <c r="B152" s="9"/>
      <c r="C152" s="9"/>
      <c r="D152" s="10"/>
      <c r="E152" s="9"/>
      <c r="F152" s="6" t="str">
        <f aca="false">IF(A152="","",COUNTIFS(Сессии!$B$5:$B$503,A152,Сессии!$E$5:$E$503,"прошла"))</f>
        <v/>
      </c>
      <c r="G152" s="6" t="str">
        <f aca="false">IF(A152="","",COUNTIFS(Сессии!$B$5:$B$503,A152,Сессии!$E$5:$E$503,"неявка")+COUNTIFS(Сессии!$B$5:$B$503,A152,Сессии!$E$5:$E$503,"поздняя отмена"))</f>
        <v/>
      </c>
      <c r="H152" s="7" t="str">
        <f aca="false">IF(A152="","",IF(COUNTIF(Сессии!$B$5:$B$503,A152)=0,"",_xlfn.MAXIFS(Сессии!$A$5:$A$503,Сессии!$B$5:$B$503,A152)))</f>
        <v/>
      </c>
      <c r="I152" s="8" t="str">
        <f aca="false">IF(A152="","",SUMIFS(Сессии!$H$5:$H$503,Сессии!$B$5:$B$503,A152))</f>
        <v/>
      </c>
    </row>
    <row r="153" customFormat="false" ht="15" hidden="false" customHeight="false" outlineLevel="0" collapsed="false">
      <c r="A153" s="9"/>
      <c r="B153" s="9"/>
      <c r="C153" s="9"/>
      <c r="D153" s="10"/>
      <c r="E153" s="9"/>
      <c r="F153" s="6" t="str">
        <f aca="false">IF(A153="","",COUNTIFS(Сессии!$B$5:$B$503,A153,Сессии!$E$5:$E$503,"прошла"))</f>
        <v/>
      </c>
      <c r="G153" s="6" t="str">
        <f aca="false">IF(A153="","",COUNTIFS(Сессии!$B$5:$B$503,A153,Сессии!$E$5:$E$503,"неявка")+COUNTIFS(Сессии!$B$5:$B$503,A153,Сессии!$E$5:$E$503,"поздняя отмена"))</f>
        <v/>
      </c>
      <c r="H153" s="7" t="str">
        <f aca="false">IF(A153="","",IF(COUNTIF(Сессии!$B$5:$B$503,A153)=0,"",_xlfn.MAXIFS(Сессии!$A$5:$A$503,Сессии!$B$5:$B$503,A153)))</f>
        <v/>
      </c>
      <c r="I153" s="8" t="str">
        <f aca="false">IF(A153="","",SUMIFS(Сессии!$H$5:$H$503,Сессии!$B$5:$B$503,A153))</f>
        <v/>
      </c>
    </row>
    <row r="154" customFormat="false" ht="15" hidden="false" customHeight="false" outlineLevel="0" collapsed="false">
      <c r="A154" s="9"/>
      <c r="B154" s="9"/>
      <c r="C154" s="9"/>
      <c r="D154" s="10"/>
      <c r="E154" s="9"/>
      <c r="F154" s="6" t="str">
        <f aca="false">IF(A154="","",COUNTIFS(Сессии!$B$5:$B$503,A154,Сессии!$E$5:$E$503,"прошла"))</f>
        <v/>
      </c>
      <c r="G154" s="6" t="str">
        <f aca="false">IF(A154="","",COUNTIFS(Сессии!$B$5:$B$503,A154,Сессии!$E$5:$E$503,"неявка")+COUNTIFS(Сессии!$B$5:$B$503,A154,Сессии!$E$5:$E$503,"поздняя отмена"))</f>
        <v/>
      </c>
      <c r="H154" s="7" t="str">
        <f aca="false">IF(A154="","",IF(COUNTIF(Сессии!$B$5:$B$503,A154)=0,"",_xlfn.MAXIFS(Сессии!$A$5:$A$503,Сессии!$B$5:$B$503,A154)))</f>
        <v/>
      </c>
      <c r="I154" s="8" t="str">
        <f aca="false">IF(A154="","",SUMIFS(Сессии!$H$5:$H$503,Сессии!$B$5:$B$503,A154))</f>
        <v/>
      </c>
    </row>
    <row r="155" customFormat="false" ht="15" hidden="false" customHeight="false" outlineLevel="0" collapsed="false">
      <c r="A155" s="9"/>
      <c r="B155" s="9"/>
      <c r="C155" s="9"/>
      <c r="D155" s="10"/>
      <c r="E155" s="9"/>
      <c r="F155" s="6" t="str">
        <f aca="false">IF(A155="","",COUNTIFS(Сессии!$B$5:$B$503,A155,Сессии!$E$5:$E$503,"прошла"))</f>
        <v/>
      </c>
      <c r="G155" s="6" t="str">
        <f aca="false">IF(A155="","",COUNTIFS(Сессии!$B$5:$B$503,A155,Сессии!$E$5:$E$503,"неявка")+COUNTIFS(Сессии!$B$5:$B$503,A155,Сессии!$E$5:$E$503,"поздняя отмена"))</f>
        <v/>
      </c>
      <c r="H155" s="7" t="str">
        <f aca="false">IF(A155="","",IF(COUNTIF(Сессии!$B$5:$B$503,A155)=0,"",_xlfn.MAXIFS(Сессии!$A$5:$A$503,Сессии!$B$5:$B$503,A155)))</f>
        <v/>
      </c>
      <c r="I155" s="8" t="str">
        <f aca="false">IF(A155="","",SUMIFS(Сессии!$H$5:$H$503,Сессии!$B$5:$B$503,A155))</f>
        <v/>
      </c>
    </row>
    <row r="156" customFormat="false" ht="15" hidden="false" customHeight="false" outlineLevel="0" collapsed="false">
      <c r="A156" s="9"/>
      <c r="B156" s="9"/>
      <c r="C156" s="9"/>
      <c r="D156" s="10"/>
      <c r="E156" s="9"/>
      <c r="F156" s="6" t="str">
        <f aca="false">IF(A156="","",COUNTIFS(Сессии!$B$5:$B$503,A156,Сессии!$E$5:$E$503,"прошла"))</f>
        <v/>
      </c>
      <c r="G156" s="6" t="str">
        <f aca="false">IF(A156="","",COUNTIFS(Сессии!$B$5:$B$503,A156,Сессии!$E$5:$E$503,"неявка")+COUNTIFS(Сессии!$B$5:$B$503,A156,Сессии!$E$5:$E$503,"поздняя отмена"))</f>
        <v/>
      </c>
      <c r="H156" s="7" t="str">
        <f aca="false">IF(A156="","",IF(COUNTIF(Сессии!$B$5:$B$503,A156)=0,"",_xlfn.MAXIFS(Сессии!$A$5:$A$503,Сессии!$B$5:$B$503,A156)))</f>
        <v/>
      </c>
      <c r="I156" s="8" t="str">
        <f aca="false">IF(A156="","",SUMIFS(Сессии!$H$5:$H$503,Сессии!$B$5:$B$503,A156))</f>
        <v/>
      </c>
    </row>
    <row r="157" customFormat="false" ht="15" hidden="false" customHeight="false" outlineLevel="0" collapsed="false">
      <c r="A157" s="9"/>
      <c r="B157" s="9"/>
      <c r="C157" s="9"/>
      <c r="D157" s="10"/>
      <c r="E157" s="9"/>
      <c r="F157" s="6" t="str">
        <f aca="false">IF(A157="","",COUNTIFS(Сессии!$B$5:$B$503,A157,Сессии!$E$5:$E$503,"прошла"))</f>
        <v/>
      </c>
      <c r="G157" s="6" t="str">
        <f aca="false">IF(A157="","",COUNTIFS(Сессии!$B$5:$B$503,A157,Сессии!$E$5:$E$503,"неявка")+COUNTIFS(Сессии!$B$5:$B$503,A157,Сессии!$E$5:$E$503,"поздняя отмена"))</f>
        <v/>
      </c>
      <c r="H157" s="7" t="str">
        <f aca="false">IF(A157="","",IF(COUNTIF(Сессии!$B$5:$B$503,A157)=0,"",_xlfn.MAXIFS(Сессии!$A$5:$A$503,Сессии!$B$5:$B$503,A157)))</f>
        <v/>
      </c>
      <c r="I157" s="8" t="str">
        <f aca="false">IF(A157="","",SUMIFS(Сессии!$H$5:$H$503,Сессии!$B$5:$B$503,A157))</f>
        <v/>
      </c>
    </row>
    <row r="158" customFormat="false" ht="15" hidden="false" customHeight="false" outlineLevel="0" collapsed="false">
      <c r="A158" s="9"/>
      <c r="B158" s="9"/>
      <c r="C158" s="9"/>
      <c r="D158" s="10"/>
      <c r="E158" s="9"/>
      <c r="F158" s="6" t="str">
        <f aca="false">IF(A158="","",COUNTIFS(Сессии!$B$5:$B$503,A158,Сессии!$E$5:$E$503,"прошла"))</f>
        <v/>
      </c>
      <c r="G158" s="6" t="str">
        <f aca="false">IF(A158="","",COUNTIFS(Сессии!$B$5:$B$503,A158,Сессии!$E$5:$E$503,"неявка")+COUNTIFS(Сессии!$B$5:$B$503,A158,Сессии!$E$5:$E$503,"поздняя отмена"))</f>
        <v/>
      </c>
      <c r="H158" s="7" t="str">
        <f aca="false">IF(A158="","",IF(COUNTIF(Сессии!$B$5:$B$503,A158)=0,"",_xlfn.MAXIFS(Сессии!$A$5:$A$503,Сессии!$B$5:$B$503,A158)))</f>
        <v/>
      </c>
      <c r="I158" s="8" t="str">
        <f aca="false">IF(A158="","",SUMIFS(Сессии!$H$5:$H$503,Сессии!$B$5:$B$503,A158))</f>
        <v/>
      </c>
    </row>
    <row r="159" customFormat="false" ht="15" hidden="false" customHeight="false" outlineLevel="0" collapsed="false">
      <c r="A159" s="9"/>
      <c r="B159" s="9"/>
      <c r="C159" s="9"/>
      <c r="D159" s="10"/>
      <c r="E159" s="9"/>
      <c r="F159" s="6" t="str">
        <f aca="false">IF(A159="","",COUNTIFS(Сессии!$B$5:$B$503,A159,Сессии!$E$5:$E$503,"прошла"))</f>
        <v/>
      </c>
      <c r="G159" s="6" t="str">
        <f aca="false">IF(A159="","",COUNTIFS(Сессии!$B$5:$B$503,A159,Сессии!$E$5:$E$503,"неявка")+COUNTIFS(Сессии!$B$5:$B$503,A159,Сессии!$E$5:$E$503,"поздняя отмена"))</f>
        <v/>
      </c>
      <c r="H159" s="7" t="str">
        <f aca="false">IF(A159="","",IF(COUNTIF(Сессии!$B$5:$B$503,A159)=0,"",_xlfn.MAXIFS(Сессии!$A$5:$A$503,Сессии!$B$5:$B$503,A159)))</f>
        <v/>
      </c>
      <c r="I159" s="8" t="str">
        <f aca="false">IF(A159="","",SUMIFS(Сессии!$H$5:$H$503,Сессии!$B$5:$B$503,A159))</f>
        <v/>
      </c>
    </row>
    <row r="160" customFormat="false" ht="15" hidden="false" customHeight="false" outlineLevel="0" collapsed="false">
      <c r="A160" s="9"/>
      <c r="B160" s="9"/>
      <c r="C160" s="9"/>
      <c r="D160" s="10"/>
      <c r="E160" s="9"/>
      <c r="F160" s="6" t="str">
        <f aca="false">IF(A160="","",COUNTIFS(Сессии!$B$5:$B$503,A160,Сессии!$E$5:$E$503,"прошла"))</f>
        <v/>
      </c>
      <c r="G160" s="6" t="str">
        <f aca="false">IF(A160="","",COUNTIFS(Сессии!$B$5:$B$503,A160,Сессии!$E$5:$E$503,"неявка")+COUNTIFS(Сессии!$B$5:$B$503,A160,Сессии!$E$5:$E$503,"поздняя отмена"))</f>
        <v/>
      </c>
      <c r="H160" s="7" t="str">
        <f aca="false">IF(A160="","",IF(COUNTIF(Сессии!$B$5:$B$503,A160)=0,"",_xlfn.MAXIFS(Сессии!$A$5:$A$503,Сессии!$B$5:$B$503,A160)))</f>
        <v/>
      </c>
      <c r="I160" s="8" t="str">
        <f aca="false">IF(A160="","",SUMIFS(Сессии!$H$5:$H$503,Сессии!$B$5:$B$503,A160))</f>
        <v/>
      </c>
    </row>
    <row r="161" customFormat="false" ht="15" hidden="false" customHeight="false" outlineLevel="0" collapsed="false">
      <c r="A161" s="9"/>
      <c r="B161" s="9"/>
      <c r="C161" s="9"/>
      <c r="D161" s="10"/>
      <c r="E161" s="9"/>
      <c r="F161" s="6" t="str">
        <f aca="false">IF(A161="","",COUNTIFS(Сессии!$B$5:$B$503,A161,Сессии!$E$5:$E$503,"прошла"))</f>
        <v/>
      </c>
      <c r="G161" s="6" t="str">
        <f aca="false">IF(A161="","",COUNTIFS(Сессии!$B$5:$B$503,A161,Сессии!$E$5:$E$503,"неявка")+COUNTIFS(Сессии!$B$5:$B$503,A161,Сессии!$E$5:$E$503,"поздняя отмена"))</f>
        <v/>
      </c>
      <c r="H161" s="7" t="str">
        <f aca="false">IF(A161="","",IF(COUNTIF(Сессии!$B$5:$B$503,A161)=0,"",_xlfn.MAXIFS(Сессии!$A$5:$A$503,Сессии!$B$5:$B$503,A161)))</f>
        <v/>
      </c>
      <c r="I161" s="8" t="str">
        <f aca="false">IF(A161="","",SUMIFS(Сессии!$H$5:$H$503,Сессии!$B$5:$B$503,A161))</f>
        <v/>
      </c>
    </row>
    <row r="162" customFormat="false" ht="15" hidden="false" customHeight="false" outlineLevel="0" collapsed="false">
      <c r="A162" s="9"/>
      <c r="B162" s="9"/>
      <c r="C162" s="9"/>
      <c r="D162" s="10"/>
      <c r="E162" s="9"/>
      <c r="F162" s="6" t="str">
        <f aca="false">IF(A162="","",COUNTIFS(Сессии!$B$5:$B$503,A162,Сессии!$E$5:$E$503,"прошла"))</f>
        <v/>
      </c>
      <c r="G162" s="6" t="str">
        <f aca="false">IF(A162="","",COUNTIFS(Сессии!$B$5:$B$503,A162,Сессии!$E$5:$E$503,"неявка")+COUNTIFS(Сессии!$B$5:$B$503,A162,Сессии!$E$5:$E$503,"поздняя отмена"))</f>
        <v/>
      </c>
      <c r="H162" s="7" t="str">
        <f aca="false">IF(A162="","",IF(COUNTIF(Сессии!$B$5:$B$503,A162)=0,"",_xlfn.MAXIFS(Сессии!$A$5:$A$503,Сессии!$B$5:$B$503,A162)))</f>
        <v/>
      </c>
      <c r="I162" s="8" t="str">
        <f aca="false">IF(A162="","",SUMIFS(Сессии!$H$5:$H$503,Сессии!$B$5:$B$503,A162))</f>
        <v/>
      </c>
    </row>
    <row r="163" customFormat="false" ht="15" hidden="false" customHeight="false" outlineLevel="0" collapsed="false">
      <c r="A163" s="9"/>
      <c r="B163" s="9"/>
      <c r="C163" s="9"/>
      <c r="D163" s="10"/>
      <c r="E163" s="9"/>
      <c r="F163" s="6" t="str">
        <f aca="false">IF(A163="","",COUNTIFS(Сессии!$B$5:$B$503,A163,Сессии!$E$5:$E$503,"прошла"))</f>
        <v/>
      </c>
      <c r="G163" s="6" t="str">
        <f aca="false">IF(A163="","",COUNTIFS(Сессии!$B$5:$B$503,A163,Сессии!$E$5:$E$503,"неявка")+COUNTIFS(Сессии!$B$5:$B$503,A163,Сессии!$E$5:$E$503,"поздняя отмена"))</f>
        <v/>
      </c>
      <c r="H163" s="7" t="str">
        <f aca="false">IF(A163="","",IF(COUNTIF(Сессии!$B$5:$B$503,A163)=0,"",_xlfn.MAXIFS(Сессии!$A$5:$A$503,Сессии!$B$5:$B$503,A163)))</f>
        <v/>
      </c>
      <c r="I163" s="8" t="str">
        <f aca="false">IF(A163="","",SUMIFS(Сессии!$H$5:$H$503,Сессии!$B$5:$B$503,A163))</f>
        <v/>
      </c>
    </row>
    <row r="164" customFormat="false" ht="15" hidden="false" customHeight="false" outlineLevel="0" collapsed="false">
      <c r="A164" s="9"/>
      <c r="B164" s="9"/>
      <c r="C164" s="9"/>
      <c r="D164" s="10"/>
      <c r="E164" s="9"/>
      <c r="F164" s="6" t="str">
        <f aca="false">IF(A164="","",COUNTIFS(Сессии!$B$5:$B$503,A164,Сессии!$E$5:$E$503,"прошла"))</f>
        <v/>
      </c>
      <c r="G164" s="6" t="str">
        <f aca="false">IF(A164="","",COUNTIFS(Сессии!$B$5:$B$503,A164,Сессии!$E$5:$E$503,"неявка")+COUNTIFS(Сессии!$B$5:$B$503,A164,Сессии!$E$5:$E$503,"поздняя отмена"))</f>
        <v/>
      </c>
      <c r="H164" s="7" t="str">
        <f aca="false">IF(A164="","",IF(COUNTIF(Сессии!$B$5:$B$503,A164)=0,"",_xlfn.MAXIFS(Сессии!$A$5:$A$503,Сессии!$B$5:$B$503,A164)))</f>
        <v/>
      </c>
      <c r="I164" s="8" t="str">
        <f aca="false">IF(A164="","",SUMIFS(Сессии!$H$5:$H$503,Сессии!$B$5:$B$503,A164))</f>
        <v/>
      </c>
    </row>
    <row r="165" customFormat="false" ht="15" hidden="false" customHeight="false" outlineLevel="0" collapsed="false">
      <c r="A165" s="9"/>
      <c r="B165" s="9"/>
      <c r="C165" s="9"/>
      <c r="D165" s="10"/>
      <c r="E165" s="9"/>
      <c r="F165" s="6" t="str">
        <f aca="false">IF(A165="","",COUNTIFS(Сессии!$B$5:$B$503,A165,Сессии!$E$5:$E$503,"прошла"))</f>
        <v/>
      </c>
      <c r="G165" s="6" t="str">
        <f aca="false">IF(A165="","",COUNTIFS(Сессии!$B$5:$B$503,A165,Сессии!$E$5:$E$503,"неявка")+COUNTIFS(Сессии!$B$5:$B$503,A165,Сессии!$E$5:$E$503,"поздняя отмена"))</f>
        <v/>
      </c>
      <c r="H165" s="7" t="str">
        <f aca="false">IF(A165="","",IF(COUNTIF(Сессии!$B$5:$B$503,A165)=0,"",_xlfn.MAXIFS(Сессии!$A$5:$A$503,Сессии!$B$5:$B$503,A165)))</f>
        <v/>
      </c>
      <c r="I165" s="8" t="str">
        <f aca="false">IF(A165="","",SUMIFS(Сессии!$H$5:$H$503,Сессии!$B$5:$B$503,A165))</f>
        <v/>
      </c>
    </row>
    <row r="166" customFormat="false" ht="15" hidden="false" customHeight="false" outlineLevel="0" collapsed="false">
      <c r="A166" s="9"/>
      <c r="B166" s="9"/>
      <c r="C166" s="9"/>
      <c r="D166" s="10"/>
      <c r="E166" s="9"/>
      <c r="F166" s="6" t="str">
        <f aca="false">IF(A166="","",COUNTIFS(Сессии!$B$5:$B$503,A166,Сессии!$E$5:$E$503,"прошла"))</f>
        <v/>
      </c>
      <c r="G166" s="6" t="str">
        <f aca="false">IF(A166="","",COUNTIFS(Сессии!$B$5:$B$503,A166,Сессии!$E$5:$E$503,"неявка")+COUNTIFS(Сессии!$B$5:$B$503,A166,Сессии!$E$5:$E$503,"поздняя отмена"))</f>
        <v/>
      </c>
      <c r="H166" s="7" t="str">
        <f aca="false">IF(A166="","",IF(COUNTIF(Сессии!$B$5:$B$503,A166)=0,"",_xlfn.MAXIFS(Сессии!$A$5:$A$503,Сессии!$B$5:$B$503,A166)))</f>
        <v/>
      </c>
      <c r="I166" s="8" t="str">
        <f aca="false">IF(A166="","",SUMIFS(Сессии!$H$5:$H$503,Сессии!$B$5:$B$503,A166))</f>
        <v/>
      </c>
    </row>
    <row r="167" customFormat="false" ht="15" hidden="false" customHeight="false" outlineLevel="0" collapsed="false">
      <c r="A167" s="9"/>
      <c r="B167" s="9"/>
      <c r="C167" s="9"/>
      <c r="D167" s="10"/>
      <c r="E167" s="9"/>
      <c r="F167" s="6" t="str">
        <f aca="false">IF(A167="","",COUNTIFS(Сессии!$B$5:$B$503,A167,Сессии!$E$5:$E$503,"прошла"))</f>
        <v/>
      </c>
      <c r="G167" s="6" t="str">
        <f aca="false">IF(A167="","",COUNTIFS(Сессии!$B$5:$B$503,A167,Сессии!$E$5:$E$503,"неявка")+COUNTIFS(Сессии!$B$5:$B$503,A167,Сессии!$E$5:$E$503,"поздняя отмена"))</f>
        <v/>
      </c>
      <c r="H167" s="7" t="str">
        <f aca="false">IF(A167="","",IF(COUNTIF(Сессии!$B$5:$B$503,A167)=0,"",_xlfn.MAXIFS(Сессии!$A$5:$A$503,Сессии!$B$5:$B$503,A167)))</f>
        <v/>
      </c>
      <c r="I167" s="8" t="str">
        <f aca="false">IF(A167="","",SUMIFS(Сессии!$H$5:$H$503,Сессии!$B$5:$B$503,A167))</f>
        <v/>
      </c>
    </row>
    <row r="168" customFormat="false" ht="15" hidden="false" customHeight="false" outlineLevel="0" collapsed="false">
      <c r="A168" s="9"/>
      <c r="B168" s="9"/>
      <c r="C168" s="9"/>
      <c r="D168" s="10"/>
      <c r="E168" s="9"/>
      <c r="F168" s="6" t="str">
        <f aca="false">IF(A168="","",COUNTIFS(Сессии!$B$5:$B$503,A168,Сессии!$E$5:$E$503,"прошла"))</f>
        <v/>
      </c>
      <c r="G168" s="6" t="str">
        <f aca="false">IF(A168="","",COUNTIFS(Сессии!$B$5:$B$503,A168,Сессии!$E$5:$E$503,"неявка")+COUNTIFS(Сессии!$B$5:$B$503,A168,Сессии!$E$5:$E$503,"поздняя отмена"))</f>
        <v/>
      </c>
      <c r="H168" s="7" t="str">
        <f aca="false">IF(A168="","",IF(COUNTIF(Сессии!$B$5:$B$503,A168)=0,"",_xlfn.MAXIFS(Сессии!$A$5:$A$503,Сессии!$B$5:$B$503,A168)))</f>
        <v/>
      </c>
      <c r="I168" s="8" t="str">
        <f aca="false">IF(A168="","",SUMIFS(Сессии!$H$5:$H$503,Сессии!$B$5:$B$503,A168))</f>
        <v/>
      </c>
    </row>
    <row r="169" customFormat="false" ht="15" hidden="false" customHeight="false" outlineLevel="0" collapsed="false">
      <c r="A169" s="9"/>
      <c r="B169" s="9"/>
      <c r="C169" s="9"/>
      <c r="D169" s="10"/>
      <c r="E169" s="9"/>
      <c r="F169" s="6" t="str">
        <f aca="false">IF(A169="","",COUNTIFS(Сессии!$B$5:$B$503,A169,Сессии!$E$5:$E$503,"прошла"))</f>
        <v/>
      </c>
      <c r="G169" s="6" t="str">
        <f aca="false">IF(A169="","",COUNTIFS(Сессии!$B$5:$B$503,A169,Сессии!$E$5:$E$503,"неявка")+COUNTIFS(Сессии!$B$5:$B$503,A169,Сессии!$E$5:$E$503,"поздняя отмена"))</f>
        <v/>
      </c>
      <c r="H169" s="7" t="str">
        <f aca="false">IF(A169="","",IF(COUNTIF(Сессии!$B$5:$B$503,A169)=0,"",_xlfn.MAXIFS(Сессии!$A$5:$A$503,Сессии!$B$5:$B$503,A169)))</f>
        <v/>
      </c>
      <c r="I169" s="8" t="str">
        <f aca="false">IF(A169="","",SUMIFS(Сессии!$H$5:$H$503,Сессии!$B$5:$B$503,A169))</f>
        <v/>
      </c>
    </row>
    <row r="170" customFormat="false" ht="15" hidden="false" customHeight="false" outlineLevel="0" collapsed="false">
      <c r="A170" s="9"/>
      <c r="B170" s="9"/>
      <c r="C170" s="9"/>
      <c r="D170" s="10"/>
      <c r="E170" s="9"/>
      <c r="F170" s="6" t="str">
        <f aca="false">IF(A170="","",COUNTIFS(Сессии!$B$5:$B$503,A170,Сессии!$E$5:$E$503,"прошла"))</f>
        <v/>
      </c>
      <c r="G170" s="6" t="str">
        <f aca="false">IF(A170="","",COUNTIFS(Сессии!$B$5:$B$503,A170,Сессии!$E$5:$E$503,"неявка")+COUNTIFS(Сессии!$B$5:$B$503,A170,Сессии!$E$5:$E$503,"поздняя отмена"))</f>
        <v/>
      </c>
      <c r="H170" s="7" t="str">
        <f aca="false">IF(A170="","",IF(COUNTIF(Сессии!$B$5:$B$503,A170)=0,"",_xlfn.MAXIFS(Сессии!$A$5:$A$503,Сессии!$B$5:$B$503,A170)))</f>
        <v/>
      </c>
      <c r="I170" s="8" t="str">
        <f aca="false">IF(A170="","",SUMIFS(Сессии!$H$5:$H$503,Сессии!$B$5:$B$503,A170))</f>
        <v/>
      </c>
    </row>
    <row r="171" customFormat="false" ht="15" hidden="false" customHeight="false" outlineLevel="0" collapsed="false">
      <c r="A171" s="9"/>
      <c r="B171" s="9"/>
      <c r="C171" s="9"/>
      <c r="D171" s="10"/>
      <c r="E171" s="9"/>
      <c r="F171" s="6" t="str">
        <f aca="false">IF(A171="","",COUNTIFS(Сессии!$B$5:$B$503,A171,Сессии!$E$5:$E$503,"прошла"))</f>
        <v/>
      </c>
      <c r="G171" s="6" t="str">
        <f aca="false">IF(A171="","",COUNTIFS(Сессии!$B$5:$B$503,A171,Сессии!$E$5:$E$503,"неявка")+COUNTIFS(Сессии!$B$5:$B$503,A171,Сессии!$E$5:$E$503,"поздняя отмена"))</f>
        <v/>
      </c>
      <c r="H171" s="7" t="str">
        <f aca="false">IF(A171="","",IF(COUNTIF(Сессии!$B$5:$B$503,A171)=0,"",_xlfn.MAXIFS(Сессии!$A$5:$A$503,Сессии!$B$5:$B$503,A171)))</f>
        <v/>
      </c>
      <c r="I171" s="8" t="str">
        <f aca="false">IF(A171="","",SUMIFS(Сессии!$H$5:$H$503,Сессии!$B$5:$B$503,A171))</f>
        <v/>
      </c>
    </row>
    <row r="172" customFormat="false" ht="15" hidden="false" customHeight="false" outlineLevel="0" collapsed="false">
      <c r="A172" s="9"/>
      <c r="B172" s="9"/>
      <c r="C172" s="9"/>
      <c r="D172" s="10"/>
      <c r="E172" s="9"/>
      <c r="F172" s="6" t="str">
        <f aca="false">IF(A172="","",COUNTIFS(Сессии!$B$5:$B$503,A172,Сессии!$E$5:$E$503,"прошла"))</f>
        <v/>
      </c>
      <c r="G172" s="6" t="str">
        <f aca="false">IF(A172="","",COUNTIFS(Сессии!$B$5:$B$503,A172,Сессии!$E$5:$E$503,"неявка")+COUNTIFS(Сессии!$B$5:$B$503,A172,Сессии!$E$5:$E$503,"поздняя отмена"))</f>
        <v/>
      </c>
      <c r="H172" s="7" t="str">
        <f aca="false">IF(A172="","",IF(COUNTIF(Сессии!$B$5:$B$503,A172)=0,"",_xlfn.MAXIFS(Сессии!$A$5:$A$503,Сессии!$B$5:$B$503,A172)))</f>
        <v/>
      </c>
      <c r="I172" s="8" t="str">
        <f aca="false">IF(A172="","",SUMIFS(Сессии!$H$5:$H$503,Сессии!$B$5:$B$503,A172))</f>
        <v/>
      </c>
    </row>
    <row r="173" customFormat="false" ht="15" hidden="false" customHeight="false" outlineLevel="0" collapsed="false">
      <c r="A173" s="9"/>
      <c r="B173" s="9"/>
      <c r="C173" s="9"/>
      <c r="D173" s="10"/>
      <c r="E173" s="9"/>
      <c r="F173" s="6" t="str">
        <f aca="false">IF(A173="","",COUNTIFS(Сессии!$B$5:$B$503,A173,Сессии!$E$5:$E$503,"прошла"))</f>
        <v/>
      </c>
      <c r="G173" s="6" t="str">
        <f aca="false">IF(A173="","",COUNTIFS(Сессии!$B$5:$B$503,A173,Сессии!$E$5:$E$503,"неявка")+COUNTIFS(Сессии!$B$5:$B$503,A173,Сессии!$E$5:$E$503,"поздняя отмена"))</f>
        <v/>
      </c>
      <c r="H173" s="7" t="str">
        <f aca="false">IF(A173="","",IF(COUNTIF(Сессии!$B$5:$B$503,A173)=0,"",_xlfn.MAXIFS(Сессии!$A$5:$A$503,Сессии!$B$5:$B$503,A173)))</f>
        <v/>
      </c>
      <c r="I173" s="8" t="str">
        <f aca="false">IF(A173="","",SUMIFS(Сессии!$H$5:$H$503,Сессии!$B$5:$B$503,A173))</f>
        <v/>
      </c>
    </row>
    <row r="174" customFormat="false" ht="15" hidden="false" customHeight="false" outlineLevel="0" collapsed="false">
      <c r="A174" s="9"/>
      <c r="B174" s="9"/>
      <c r="C174" s="9"/>
      <c r="D174" s="10"/>
      <c r="E174" s="9"/>
      <c r="F174" s="6" t="str">
        <f aca="false">IF(A174="","",COUNTIFS(Сессии!$B$5:$B$503,A174,Сессии!$E$5:$E$503,"прошла"))</f>
        <v/>
      </c>
      <c r="G174" s="6" t="str">
        <f aca="false">IF(A174="","",COUNTIFS(Сессии!$B$5:$B$503,A174,Сессии!$E$5:$E$503,"неявка")+COUNTIFS(Сессии!$B$5:$B$503,A174,Сессии!$E$5:$E$503,"поздняя отмена"))</f>
        <v/>
      </c>
      <c r="H174" s="7" t="str">
        <f aca="false">IF(A174="","",IF(COUNTIF(Сессии!$B$5:$B$503,A174)=0,"",_xlfn.MAXIFS(Сессии!$A$5:$A$503,Сессии!$B$5:$B$503,A174)))</f>
        <v/>
      </c>
      <c r="I174" s="8" t="str">
        <f aca="false">IF(A174="","",SUMIFS(Сессии!$H$5:$H$503,Сессии!$B$5:$B$503,A174))</f>
        <v/>
      </c>
    </row>
    <row r="175" customFormat="false" ht="15" hidden="false" customHeight="false" outlineLevel="0" collapsed="false">
      <c r="A175" s="9"/>
      <c r="B175" s="9"/>
      <c r="C175" s="9"/>
      <c r="D175" s="10"/>
      <c r="E175" s="9"/>
      <c r="F175" s="6" t="str">
        <f aca="false">IF(A175="","",COUNTIFS(Сессии!$B$5:$B$503,A175,Сессии!$E$5:$E$503,"прошла"))</f>
        <v/>
      </c>
      <c r="G175" s="6" t="str">
        <f aca="false">IF(A175="","",COUNTIFS(Сессии!$B$5:$B$503,A175,Сессии!$E$5:$E$503,"неявка")+COUNTIFS(Сессии!$B$5:$B$503,A175,Сессии!$E$5:$E$503,"поздняя отмена"))</f>
        <v/>
      </c>
      <c r="H175" s="7" t="str">
        <f aca="false">IF(A175="","",IF(COUNTIF(Сессии!$B$5:$B$503,A175)=0,"",_xlfn.MAXIFS(Сессии!$A$5:$A$503,Сессии!$B$5:$B$503,A175)))</f>
        <v/>
      </c>
      <c r="I175" s="8" t="str">
        <f aca="false">IF(A175="","",SUMIFS(Сессии!$H$5:$H$503,Сессии!$B$5:$B$503,A175))</f>
        <v/>
      </c>
    </row>
    <row r="176" customFormat="false" ht="15" hidden="false" customHeight="false" outlineLevel="0" collapsed="false">
      <c r="A176" s="9"/>
      <c r="B176" s="9"/>
      <c r="C176" s="9"/>
      <c r="D176" s="10"/>
      <c r="E176" s="9"/>
      <c r="F176" s="6" t="str">
        <f aca="false">IF(A176="","",COUNTIFS(Сессии!$B$5:$B$503,A176,Сессии!$E$5:$E$503,"прошла"))</f>
        <v/>
      </c>
      <c r="G176" s="6" t="str">
        <f aca="false">IF(A176="","",COUNTIFS(Сессии!$B$5:$B$503,A176,Сессии!$E$5:$E$503,"неявка")+COUNTIFS(Сессии!$B$5:$B$503,A176,Сессии!$E$5:$E$503,"поздняя отмена"))</f>
        <v/>
      </c>
      <c r="H176" s="7" t="str">
        <f aca="false">IF(A176="","",IF(COUNTIF(Сессии!$B$5:$B$503,A176)=0,"",_xlfn.MAXIFS(Сессии!$A$5:$A$503,Сессии!$B$5:$B$503,A176)))</f>
        <v/>
      </c>
      <c r="I176" s="8" t="str">
        <f aca="false">IF(A176="","",SUMIFS(Сессии!$H$5:$H$503,Сессии!$B$5:$B$503,A176))</f>
        <v/>
      </c>
    </row>
    <row r="177" customFormat="false" ht="15" hidden="false" customHeight="false" outlineLevel="0" collapsed="false">
      <c r="A177" s="9"/>
      <c r="B177" s="9"/>
      <c r="C177" s="9"/>
      <c r="D177" s="10"/>
      <c r="E177" s="9"/>
      <c r="F177" s="6" t="str">
        <f aca="false">IF(A177="","",COUNTIFS(Сессии!$B$5:$B$503,A177,Сессии!$E$5:$E$503,"прошла"))</f>
        <v/>
      </c>
      <c r="G177" s="6" t="str">
        <f aca="false">IF(A177="","",COUNTIFS(Сессии!$B$5:$B$503,A177,Сессии!$E$5:$E$503,"неявка")+COUNTIFS(Сессии!$B$5:$B$503,A177,Сессии!$E$5:$E$503,"поздняя отмена"))</f>
        <v/>
      </c>
      <c r="H177" s="7" t="str">
        <f aca="false">IF(A177="","",IF(COUNTIF(Сессии!$B$5:$B$503,A177)=0,"",_xlfn.MAXIFS(Сессии!$A$5:$A$503,Сессии!$B$5:$B$503,A177)))</f>
        <v/>
      </c>
      <c r="I177" s="8" t="str">
        <f aca="false">IF(A177="","",SUMIFS(Сессии!$H$5:$H$503,Сессии!$B$5:$B$503,A177))</f>
        <v/>
      </c>
    </row>
    <row r="178" customFormat="false" ht="15" hidden="false" customHeight="false" outlineLevel="0" collapsed="false">
      <c r="A178" s="9"/>
      <c r="B178" s="9"/>
      <c r="C178" s="9"/>
      <c r="D178" s="10"/>
      <c r="E178" s="9"/>
      <c r="F178" s="6" t="str">
        <f aca="false">IF(A178="","",COUNTIFS(Сессии!$B$5:$B$503,A178,Сессии!$E$5:$E$503,"прошла"))</f>
        <v/>
      </c>
      <c r="G178" s="6" t="str">
        <f aca="false">IF(A178="","",COUNTIFS(Сессии!$B$5:$B$503,A178,Сессии!$E$5:$E$503,"неявка")+COUNTIFS(Сессии!$B$5:$B$503,A178,Сессии!$E$5:$E$503,"поздняя отмена"))</f>
        <v/>
      </c>
      <c r="H178" s="7" t="str">
        <f aca="false">IF(A178="","",IF(COUNTIF(Сессии!$B$5:$B$503,A178)=0,"",_xlfn.MAXIFS(Сессии!$A$5:$A$503,Сессии!$B$5:$B$503,A178)))</f>
        <v/>
      </c>
      <c r="I178" s="8" t="str">
        <f aca="false">IF(A178="","",SUMIFS(Сессии!$H$5:$H$503,Сессии!$B$5:$B$503,A178))</f>
        <v/>
      </c>
    </row>
    <row r="179" customFormat="false" ht="15" hidden="false" customHeight="false" outlineLevel="0" collapsed="false">
      <c r="A179" s="9"/>
      <c r="B179" s="9"/>
      <c r="C179" s="9"/>
      <c r="D179" s="10"/>
      <c r="E179" s="9"/>
      <c r="F179" s="6" t="str">
        <f aca="false">IF(A179="","",COUNTIFS(Сессии!$B$5:$B$503,A179,Сессии!$E$5:$E$503,"прошла"))</f>
        <v/>
      </c>
      <c r="G179" s="6" t="str">
        <f aca="false">IF(A179="","",COUNTIFS(Сессии!$B$5:$B$503,A179,Сессии!$E$5:$E$503,"неявка")+COUNTIFS(Сессии!$B$5:$B$503,A179,Сессии!$E$5:$E$503,"поздняя отмена"))</f>
        <v/>
      </c>
      <c r="H179" s="7" t="str">
        <f aca="false">IF(A179="","",IF(COUNTIF(Сессии!$B$5:$B$503,A179)=0,"",_xlfn.MAXIFS(Сессии!$A$5:$A$503,Сессии!$B$5:$B$503,A179)))</f>
        <v/>
      </c>
      <c r="I179" s="8" t="str">
        <f aca="false">IF(A179="","",SUMIFS(Сессии!$H$5:$H$503,Сессии!$B$5:$B$503,A179))</f>
        <v/>
      </c>
    </row>
    <row r="180" customFormat="false" ht="15" hidden="false" customHeight="false" outlineLevel="0" collapsed="false">
      <c r="A180" s="9"/>
      <c r="B180" s="9"/>
      <c r="C180" s="9"/>
      <c r="D180" s="10"/>
      <c r="E180" s="9"/>
      <c r="F180" s="6" t="str">
        <f aca="false">IF(A180="","",COUNTIFS(Сессии!$B$5:$B$503,A180,Сессии!$E$5:$E$503,"прошла"))</f>
        <v/>
      </c>
      <c r="G180" s="6" t="str">
        <f aca="false">IF(A180="","",COUNTIFS(Сессии!$B$5:$B$503,A180,Сессии!$E$5:$E$503,"неявка")+COUNTIFS(Сессии!$B$5:$B$503,A180,Сессии!$E$5:$E$503,"поздняя отмена"))</f>
        <v/>
      </c>
      <c r="H180" s="7" t="str">
        <f aca="false">IF(A180="","",IF(COUNTIF(Сессии!$B$5:$B$503,A180)=0,"",_xlfn.MAXIFS(Сессии!$A$5:$A$503,Сессии!$B$5:$B$503,A180)))</f>
        <v/>
      </c>
      <c r="I180" s="8" t="str">
        <f aca="false">IF(A180="","",SUMIFS(Сессии!$H$5:$H$503,Сессии!$B$5:$B$503,A180))</f>
        <v/>
      </c>
    </row>
    <row r="181" customFormat="false" ht="15" hidden="false" customHeight="false" outlineLevel="0" collapsed="false">
      <c r="A181" s="9"/>
      <c r="B181" s="9"/>
      <c r="C181" s="9"/>
      <c r="D181" s="10"/>
      <c r="E181" s="9"/>
      <c r="F181" s="6" t="str">
        <f aca="false">IF(A181="","",COUNTIFS(Сессии!$B$5:$B$503,A181,Сессии!$E$5:$E$503,"прошла"))</f>
        <v/>
      </c>
      <c r="G181" s="6" t="str">
        <f aca="false">IF(A181="","",COUNTIFS(Сессии!$B$5:$B$503,A181,Сессии!$E$5:$E$503,"неявка")+COUNTIFS(Сессии!$B$5:$B$503,A181,Сессии!$E$5:$E$503,"поздняя отмена"))</f>
        <v/>
      </c>
      <c r="H181" s="7" t="str">
        <f aca="false">IF(A181="","",IF(COUNTIF(Сессии!$B$5:$B$503,A181)=0,"",_xlfn.MAXIFS(Сессии!$A$5:$A$503,Сессии!$B$5:$B$503,A181)))</f>
        <v/>
      </c>
      <c r="I181" s="8" t="str">
        <f aca="false">IF(A181="","",SUMIFS(Сессии!$H$5:$H$503,Сессии!$B$5:$B$503,A181))</f>
        <v/>
      </c>
    </row>
    <row r="182" customFormat="false" ht="15" hidden="false" customHeight="false" outlineLevel="0" collapsed="false">
      <c r="A182" s="9"/>
      <c r="B182" s="9"/>
      <c r="C182" s="9"/>
      <c r="D182" s="10"/>
      <c r="E182" s="9"/>
      <c r="F182" s="6" t="str">
        <f aca="false">IF(A182="","",COUNTIFS(Сессии!$B$5:$B$503,A182,Сессии!$E$5:$E$503,"прошла"))</f>
        <v/>
      </c>
      <c r="G182" s="6" t="str">
        <f aca="false">IF(A182="","",COUNTIFS(Сессии!$B$5:$B$503,A182,Сессии!$E$5:$E$503,"неявка")+COUNTIFS(Сессии!$B$5:$B$503,A182,Сессии!$E$5:$E$503,"поздняя отмена"))</f>
        <v/>
      </c>
      <c r="H182" s="7" t="str">
        <f aca="false">IF(A182="","",IF(COUNTIF(Сессии!$B$5:$B$503,A182)=0,"",_xlfn.MAXIFS(Сессии!$A$5:$A$503,Сессии!$B$5:$B$503,A182)))</f>
        <v/>
      </c>
      <c r="I182" s="8" t="str">
        <f aca="false">IF(A182="","",SUMIFS(Сессии!$H$5:$H$503,Сессии!$B$5:$B$503,A182))</f>
        <v/>
      </c>
    </row>
    <row r="183" customFormat="false" ht="15" hidden="false" customHeight="false" outlineLevel="0" collapsed="false">
      <c r="A183" s="9"/>
      <c r="B183" s="9"/>
      <c r="C183" s="9"/>
      <c r="D183" s="10"/>
      <c r="E183" s="9"/>
      <c r="F183" s="6" t="str">
        <f aca="false">IF(A183="","",COUNTIFS(Сессии!$B$5:$B$503,A183,Сессии!$E$5:$E$503,"прошла"))</f>
        <v/>
      </c>
      <c r="G183" s="6" t="str">
        <f aca="false">IF(A183="","",COUNTIFS(Сессии!$B$5:$B$503,A183,Сессии!$E$5:$E$503,"неявка")+COUNTIFS(Сессии!$B$5:$B$503,A183,Сессии!$E$5:$E$503,"поздняя отмена"))</f>
        <v/>
      </c>
      <c r="H183" s="7" t="str">
        <f aca="false">IF(A183="","",IF(COUNTIF(Сессии!$B$5:$B$503,A183)=0,"",_xlfn.MAXIFS(Сессии!$A$5:$A$503,Сессии!$B$5:$B$503,A183)))</f>
        <v/>
      </c>
      <c r="I183" s="8" t="str">
        <f aca="false">IF(A183="","",SUMIFS(Сессии!$H$5:$H$503,Сессии!$B$5:$B$503,A183))</f>
        <v/>
      </c>
    </row>
    <row r="184" customFormat="false" ht="15" hidden="false" customHeight="false" outlineLevel="0" collapsed="false">
      <c r="A184" s="9"/>
      <c r="B184" s="9"/>
      <c r="C184" s="9"/>
      <c r="D184" s="10"/>
      <c r="E184" s="9"/>
      <c r="F184" s="6" t="str">
        <f aca="false">IF(A184="","",COUNTIFS(Сессии!$B$5:$B$503,A184,Сессии!$E$5:$E$503,"прошла"))</f>
        <v/>
      </c>
      <c r="G184" s="6" t="str">
        <f aca="false">IF(A184="","",COUNTIFS(Сессии!$B$5:$B$503,A184,Сессии!$E$5:$E$503,"неявка")+COUNTIFS(Сессии!$B$5:$B$503,A184,Сессии!$E$5:$E$503,"поздняя отмена"))</f>
        <v/>
      </c>
      <c r="H184" s="7" t="str">
        <f aca="false">IF(A184="","",IF(COUNTIF(Сессии!$B$5:$B$503,A184)=0,"",_xlfn.MAXIFS(Сессии!$A$5:$A$503,Сессии!$B$5:$B$503,A184)))</f>
        <v/>
      </c>
      <c r="I184" s="8" t="str">
        <f aca="false">IF(A184="","",SUMIFS(Сессии!$H$5:$H$503,Сессии!$B$5:$B$503,A184))</f>
        <v/>
      </c>
    </row>
    <row r="185" customFormat="false" ht="15" hidden="false" customHeight="false" outlineLevel="0" collapsed="false">
      <c r="A185" s="9"/>
      <c r="B185" s="9"/>
      <c r="C185" s="9"/>
      <c r="D185" s="10"/>
      <c r="E185" s="9"/>
      <c r="F185" s="6" t="str">
        <f aca="false">IF(A185="","",COUNTIFS(Сессии!$B$5:$B$503,A185,Сессии!$E$5:$E$503,"прошла"))</f>
        <v/>
      </c>
      <c r="G185" s="6" t="str">
        <f aca="false">IF(A185="","",COUNTIFS(Сессии!$B$5:$B$503,A185,Сессии!$E$5:$E$503,"неявка")+COUNTIFS(Сессии!$B$5:$B$503,A185,Сессии!$E$5:$E$503,"поздняя отмена"))</f>
        <v/>
      </c>
      <c r="H185" s="7" t="str">
        <f aca="false">IF(A185="","",IF(COUNTIF(Сессии!$B$5:$B$503,A185)=0,"",_xlfn.MAXIFS(Сессии!$A$5:$A$503,Сессии!$B$5:$B$503,A185)))</f>
        <v/>
      </c>
      <c r="I185" s="8" t="str">
        <f aca="false">IF(A185="","",SUMIFS(Сессии!$H$5:$H$503,Сессии!$B$5:$B$503,A185))</f>
        <v/>
      </c>
    </row>
    <row r="186" customFormat="false" ht="15" hidden="false" customHeight="false" outlineLevel="0" collapsed="false">
      <c r="A186" s="9"/>
      <c r="B186" s="9"/>
      <c r="C186" s="9"/>
      <c r="D186" s="10"/>
      <c r="E186" s="9"/>
      <c r="F186" s="6" t="str">
        <f aca="false">IF(A186="","",COUNTIFS(Сессии!$B$5:$B$503,A186,Сессии!$E$5:$E$503,"прошла"))</f>
        <v/>
      </c>
      <c r="G186" s="6" t="str">
        <f aca="false">IF(A186="","",COUNTIFS(Сессии!$B$5:$B$503,A186,Сессии!$E$5:$E$503,"неявка")+COUNTIFS(Сессии!$B$5:$B$503,A186,Сессии!$E$5:$E$503,"поздняя отмена"))</f>
        <v/>
      </c>
      <c r="H186" s="7" t="str">
        <f aca="false">IF(A186="","",IF(COUNTIF(Сессии!$B$5:$B$503,A186)=0,"",_xlfn.MAXIFS(Сессии!$A$5:$A$503,Сессии!$B$5:$B$503,A186)))</f>
        <v/>
      </c>
      <c r="I186" s="8" t="str">
        <f aca="false">IF(A186="","",SUMIFS(Сессии!$H$5:$H$503,Сессии!$B$5:$B$503,A186))</f>
        <v/>
      </c>
    </row>
    <row r="187" customFormat="false" ht="15" hidden="false" customHeight="false" outlineLevel="0" collapsed="false">
      <c r="A187" s="9"/>
      <c r="B187" s="9"/>
      <c r="C187" s="9"/>
      <c r="D187" s="10"/>
      <c r="E187" s="9"/>
      <c r="F187" s="6" t="str">
        <f aca="false">IF(A187="","",COUNTIFS(Сессии!$B$5:$B$503,A187,Сессии!$E$5:$E$503,"прошла"))</f>
        <v/>
      </c>
      <c r="G187" s="6" t="str">
        <f aca="false">IF(A187="","",COUNTIFS(Сессии!$B$5:$B$503,A187,Сессии!$E$5:$E$503,"неявка")+COUNTIFS(Сессии!$B$5:$B$503,A187,Сессии!$E$5:$E$503,"поздняя отмена"))</f>
        <v/>
      </c>
      <c r="H187" s="7" t="str">
        <f aca="false">IF(A187="","",IF(COUNTIF(Сессии!$B$5:$B$503,A187)=0,"",_xlfn.MAXIFS(Сессии!$A$5:$A$503,Сессии!$B$5:$B$503,A187)))</f>
        <v/>
      </c>
      <c r="I187" s="8" t="str">
        <f aca="false">IF(A187="","",SUMIFS(Сессии!$H$5:$H$503,Сессии!$B$5:$B$503,A187))</f>
        <v/>
      </c>
    </row>
    <row r="188" customFormat="false" ht="15" hidden="false" customHeight="false" outlineLevel="0" collapsed="false">
      <c r="A188" s="9"/>
      <c r="B188" s="9"/>
      <c r="C188" s="9"/>
      <c r="D188" s="10"/>
      <c r="E188" s="9"/>
      <c r="F188" s="6" t="str">
        <f aca="false">IF(A188="","",COUNTIFS(Сессии!$B$5:$B$503,A188,Сессии!$E$5:$E$503,"прошла"))</f>
        <v/>
      </c>
      <c r="G188" s="6" t="str">
        <f aca="false">IF(A188="","",COUNTIFS(Сессии!$B$5:$B$503,A188,Сессии!$E$5:$E$503,"неявка")+COUNTIFS(Сессии!$B$5:$B$503,A188,Сессии!$E$5:$E$503,"поздняя отмена"))</f>
        <v/>
      </c>
      <c r="H188" s="7" t="str">
        <f aca="false">IF(A188="","",IF(COUNTIF(Сессии!$B$5:$B$503,A188)=0,"",_xlfn.MAXIFS(Сессии!$A$5:$A$503,Сессии!$B$5:$B$503,A188)))</f>
        <v/>
      </c>
      <c r="I188" s="8" t="str">
        <f aca="false">IF(A188="","",SUMIFS(Сессии!$H$5:$H$503,Сессии!$B$5:$B$503,A188))</f>
        <v/>
      </c>
    </row>
    <row r="189" customFormat="false" ht="15" hidden="false" customHeight="false" outlineLevel="0" collapsed="false">
      <c r="A189" s="9"/>
      <c r="B189" s="9"/>
      <c r="C189" s="9"/>
      <c r="D189" s="10"/>
      <c r="E189" s="9"/>
      <c r="F189" s="6" t="str">
        <f aca="false">IF(A189="","",COUNTIFS(Сессии!$B$5:$B$503,A189,Сессии!$E$5:$E$503,"прошла"))</f>
        <v/>
      </c>
      <c r="G189" s="6" t="str">
        <f aca="false">IF(A189="","",COUNTIFS(Сессии!$B$5:$B$503,A189,Сессии!$E$5:$E$503,"неявка")+COUNTIFS(Сессии!$B$5:$B$503,A189,Сессии!$E$5:$E$503,"поздняя отмена"))</f>
        <v/>
      </c>
      <c r="H189" s="7" t="str">
        <f aca="false">IF(A189="","",IF(COUNTIF(Сессии!$B$5:$B$503,A189)=0,"",_xlfn.MAXIFS(Сессии!$A$5:$A$503,Сессии!$B$5:$B$503,A189)))</f>
        <v/>
      </c>
      <c r="I189" s="8" t="str">
        <f aca="false">IF(A189="","",SUMIFS(Сессии!$H$5:$H$503,Сессии!$B$5:$B$503,A189))</f>
        <v/>
      </c>
    </row>
    <row r="190" customFormat="false" ht="15" hidden="false" customHeight="false" outlineLevel="0" collapsed="false">
      <c r="A190" s="9"/>
      <c r="B190" s="9"/>
      <c r="C190" s="9"/>
      <c r="D190" s="10"/>
      <c r="E190" s="9"/>
      <c r="F190" s="6" t="str">
        <f aca="false">IF(A190="","",COUNTIFS(Сессии!$B$5:$B$503,A190,Сессии!$E$5:$E$503,"прошла"))</f>
        <v/>
      </c>
      <c r="G190" s="6" t="str">
        <f aca="false">IF(A190="","",COUNTIFS(Сессии!$B$5:$B$503,A190,Сессии!$E$5:$E$503,"неявка")+COUNTIFS(Сессии!$B$5:$B$503,A190,Сессии!$E$5:$E$503,"поздняя отмена"))</f>
        <v/>
      </c>
      <c r="H190" s="7" t="str">
        <f aca="false">IF(A190="","",IF(COUNTIF(Сессии!$B$5:$B$503,A190)=0,"",_xlfn.MAXIFS(Сессии!$A$5:$A$503,Сессии!$B$5:$B$503,A190)))</f>
        <v/>
      </c>
      <c r="I190" s="8" t="str">
        <f aca="false">IF(A190="","",SUMIFS(Сессии!$H$5:$H$503,Сессии!$B$5:$B$503,A190))</f>
        <v/>
      </c>
    </row>
    <row r="191" customFormat="false" ht="15" hidden="false" customHeight="false" outlineLevel="0" collapsed="false">
      <c r="A191" s="9"/>
      <c r="B191" s="9"/>
      <c r="C191" s="9"/>
      <c r="D191" s="10"/>
      <c r="E191" s="9"/>
      <c r="F191" s="6" t="str">
        <f aca="false">IF(A191="","",COUNTIFS(Сессии!$B$5:$B$503,A191,Сессии!$E$5:$E$503,"прошла"))</f>
        <v/>
      </c>
      <c r="G191" s="6" t="str">
        <f aca="false">IF(A191="","",COUNTIFS(Сессии!$B$5:$B$503,A191,Сессии!$E$5:$E$503,"неявка")+COUNTIFS(Сессии!$B$5:$B$503,A191,Сессии!$E$5:$E$503,"поздняя отмена"))</f>
        <v/>
      </c>
      <c r="H191" s="7" t="str">
        <f aca="false">IF(A191="","",IF(COUNTIF(Сессии!$B$5:$B$503,A191)=0,"",_xlfn.MAXIFS(Сессии!$A$5:$A$503,Сессии!$B$5:$B$503,A191)))</f>
        <v/>
      </c>
      <c r="I191" s="8" t="str">
        <f aca="false">IF(A191="","",SUMIFS(Сессии!$H$5:$H$503,Сессии!$B$5:$B$503,A191))</f>
        <v/>
      </c>
    </row>
    <row r="192" customFormat="false" ht="15" hidden="false" customHeight="false" outlineLevel="0" collapsed="false">
      <c r="A192" s="9"/>
      <c r="B192" s="9"/>
      <c r="C192" s="9"/>
      <c r="D192" s="10"/>
      <c r="E192" s="9"/>
      <c r="F192" s="6" t="str">
        <f aca="false">IF(A192="","",COUNTIFS(Сессии!$B$5:$B$503,A192,Сессии!$E$5:$E$503,"прошла"))</f>
        <v/>
      </c>
      <c r="G192" s="6" t="str">
        <f aca="false">IF(A192="","",COUNTIFS(Сессии!$B$5:$B$503,A192,Сессии!$E$5:$E$503,"неявка")+COUNTIFS(Сессии!$B$5:$B$503,A192,Сессии!$E$5:$E$503,"поздняя отмена"))</f>
        <v/>
      </c>
      <c r="H192" s="7" t="str">
        <f aca="false">IF(A192="","",IF(COUNTIF(Сессии!$B$5:$B$503,A192)=0,"",_xlfn.MAXIFS(Сессии!$A$5:$A$503,Сессии!$B$5:$B$503,A192)))</f>
        <v/>
      </c>
      <c r="I192" s="8" t="str">
        <f aca="false">IF(A192="","",SUMIFS(Сессии!$H$5:$H$503,Сессии!$B$5:$B$503,A192))</f>
        <v/>
      </c>
    </row>
    <row r="193" customFormat="false" ht="15" hidden="false" customHeight="false" outlineLevel="0" collapsed="false">
      <c r="A193" s="9"/>
      <c r="B193" s="9"/>
      <c r="C193" s="9"/>
      <c r="D193" s="10"/>
      <c r="E193" s="9"/>
      <c r="F193" s="6" t="str">
        <f aca="false">IF(A193="","",COUNTIFS(Сессии!$B$5:$B$503,A193,Сессии!$E$5:$E$503,"прошла"))</f>
        <v/>
      </c>
      <c r="G193" s="6" t="str">
        <f aca="false">IF(A193="","",COUNTIFS(Сессии!$B$5:$B$503,A193,Сессии!$E$5:$E$503,"неявка")+COUNTIFS(Сессии!$B$5:$B$503,A193,Сессии!$E$5:$E$503,"поздняя отмена"))</f>
        <v/>
      </c>
      <c r="H193" s="7" t="str">
        <f aca="false">IF(A193="","",IF(COUNTIF(Сессии!$B$5:$B$503,A193)=0,"",_xlfn.MAXIFS(Сессии!$A$5:$A$503,Сессии!$B$5:$B$503,A193)))</f>
        <v/>
      </c>
      <c r="I193" s="8" t="str">
        <f aca="false">IF(A193="","",SUMIFS(Сессии!$H$5:$H$503,Сессии!$B$5:$B$503,A193))</f>
        <v/>
      </c>
    </row>
    <row r="194" customFormat="false" ht="15" hidden="false" customHeight="false" outlineLevel="0" collapsed="false">
      <c r="A194" s="9"/>
      <c r="B194" s="9"/>
      <c r="C194" s="9"/>
      <c r="D194" s="10"/>
      <c r="E194" s="9"/>
      <c r="F194" s="6" t="str">
        <f aca="false">IF(A194="","",COUNTIFS(Сессии!$B$5:$B$503,A194,Сессии!$E$5:$E$503,"прошла"))</f>
        <v/>
      </c>
      <c r="G194" s="6" t="str">
        <f aca="false">IF(A194="","",COUNTIFS(Сессии!$B$5:$B$503,A194,Сессии!$E$5:$E$503,"неявка")+COUNTIFS(Сессии!$B$5:$B$503,A194,Сессии!$E$5:$E$503,"поздняя отмена"))</f>
        <v/>
      </c>
      <c r="H194" s="7" t="str">
        <f aca="false">IF(A194="","",IF(COUNTIF(Сессии!$B$5:$B$503,A194)=0,"",_xlfn.MAXIFS(Сессии!$A$5:$A$503,Сессии!$B$5:$B$503,A194)))</f>
        <v/>
      </c>
      <c r="I194" s="8" t="str">
        <f aca="false">IF(A194="","",SUMIFS(Сессии!$H$5:$H$503,Сессии!$B$5:$B$503,A194))</f>
        <v/>
      </c>
    </row>
    <row r="195" customFormat="false" ht="15" hidden="false" customHeight="false" outlineLevel="0" collapsed="false">
      <c r="A195" s="9"/>
      <c r="B195" s="9"/>
      <c r="C195" s="9"/>
      <c r="D195" s="10"/>
      <c r="E195" s="9"/>
      <c r="F195" s="6" t="str">
        <f aca="false">IF(A195="","",COUNTIFS(Сессии!$B$5:$B$503,A195,Сессии!$E$5:$E$503,"прошла"))</f>
        <v/>
      </c>
      <c r="G195" s="6" t="str">
        <f aca="false">IF(A195="","",COUNTIFS(Сессии!$B$5:$B$503,A195,Сессии!$E$5:$E$503,"неявка")+COUNTIFS(Сессии!$B$5:$B$503,A195,Сессии!$E$5:$E$503,"поздняя отмена"))</f>
        <v/>
      </c>
      <c r="H195" s="7" t="str">
        <f aca="false">IF(A195="","",IF(COUNTIF(Сессии!$B$5:$B$503,A195)=0,"",_xlfn.MAXIFS(Сессии!$A$5:$A$503,Сессии!$B$5:$B$503,A195)))</f>
        <v/>
      </c>
      <c r="I195" s="8" t="str">
        <f aca="false">IF(A195="","",SUMIFS(Сессии!$H$5:$H$503,Сессии!$B$5:$B$503,A195))</f>
        <v/>
      </c>
    </row>
    <row r="196" customFormat="false" ht="15" hidden="false" customHeight="false" outlineLevel="0" collapsed="false">
      <c r="A196" s="9"/>
      <c r="B196" s="9"/>
      <c r="C196" s="9"/>
      <c r="D196" s="10"/>
      <c r="E196" s="9"/>
      <c r="F196" s="6" t="str">
        <f aca="false">IF(A196="","",COUNTIFS(Сессии!$B$5:$B$503,A196,Сессии!$E$5:$E$503,"прошла"))</f>
        <v/>
      </c>
      <c r="G196" s="6" t="str">
        <f aca="false">IF(A196="","",COUNTIFS(Сессии!$B$5:$B$503,A196,Сессии!$E$5:$E$503,"неявка")+COUNTIFS(Сессии!$B$5:$B$503,A196,Сессии!$E$5:$E$503,"поздняя отмена"))</f>
        <v/>
      </c>
      <c r="H196" s="7" t="str">
        <f aca="false">IF(A196="","",IF(COUNTIF(Сессии!$B$5:$B$503,A196)=0,"",_xlfn.MAXIFS(Сессии!$A$5:$A$503,Сессии!$B$5:$B$503,A196)))</f>
        <v/>
      </c>
      <c r="I196" s="8" t="str">
        <f aca="false">IF(A196="","",SUMIFS(Сессии!$H$5:$H$503,Сессии!$B$5:$B$503,A196))</f>
        <v/>
      </c>
    </row>
    <row r="197" customFormat="false" ht="15" hidden="false" customHeight="false" outlineLevel="0" collapsed="false">
      <c r="A197" s="9"/>
      <c r="B197" s="9"/>
      <c r="C197" s="9"/>
      <c r="D197" s="10"/>
      <c r="E197" s="9"/>
      <c r="F197" s="6" t="str">
        <f aca="false">IF(A197="","",COUNTIFS(Сессии!$B$5:$B$503,A197,Сессии!$E$5:$E$503,"прошла"))</f>
        <v/>
      </c>
      <c r="G197" s="6" t="str">
        <f aca="false">IF(A197="","",COUNTIFS(Сессии!$B$5:$B$503,A197,Сессии!$E$5:$E$503,"неявка")+COUNTIFS(Сессии!$B$5:$B$503,A197,Сессии!$E$5:$E$503,"поздняя отмена"))</f>
        <v/>
      </c>
      <c r="H197" s="7" t="str">
        <f aca="false">IF(A197="","",IF(COUNTIF(Сессии!$B$5:$B$503,A197)=0,"",_xlfn.MAXIFS(Сессии!$A$5:$A$503,Сессии!$B$5:$B$503,A197)))</f>
        <v/>
      </c>
      <c r="I197" s="8" t="str">
        <f aca="false">IF(A197="","",SUMIFS(Сессии!$H$5:$H$503,Сессии!$B$5:$B$503,A197))</f>
        <v/>
      </c>
    </row>
    <row r="198" customFormat="false" ht="15" hidden="false" customHeight="false" outlineLevel="0" collapsed="false">
      <c r="A198" s="9"/>
      <c r="B198" s="9"/>
      <c r="C198" s="9"/>
      <c r="D198" s="10"/>
      <c r="E198" s="9"/>
      <c r="F198" s="6" t="str">
        <f aca="false">IF(A198="","",COUNTIFS(Сессии!$B$5:$B$503,A198,Сессии!$E$5:$E$503,"прошла"))</f>
        <v/>
      </c>
      <c r="G198" s="6" t="str">
        <f aca="false">IF(A198="","",COUNTIFS(Сессии!$B$5:$B$503,A198,Сессии!$E$5:$E$503,"неявка")+COUNTIFS(Сессии!$B$5:$B$503,A198,Сессии!$E$5:$E$503,"поздняя отмена"))</f>
        <v/>
      </c>
      <c r="H198" s="7" t="str">
        <f aca="false">IF(A198="","",IF(COUNTIF(Сессии!$B$5:$B$503,A198)=0,"",_xlfn.MAXIFS(Сессии!$A$5:$A$503,Сессии!$B$5:$B$503,A198)))</f>
        <v/>
      </c>
      <c r="I198" s="8" t="str">
        <f aca="false">IF(A198="","",SUMIFS(Сессии!$H$5:$H$503,Сессии!$B$5:$B$503,A198))</f>
        <v/>
      </c>
    </row>
    <row r="199" customFormat="false" ht="15" hidden="false" customHeight="false" outlineLevel="0" collapsed="false">
      <c r="A199" s="9"/>
      <c r="B199" s="9"/>
      <c r="C199" s="9"/>
      <c r="D199" s="10"/>
      <c r="E199" s="9"/>
      <c r="F199" s="6" t="str">
        <f aca="false">IF(A199="","",COUNTIFS(Сессии!$B$5:$B$503,A199,Сессии!$E$5:$E$503,"прошла"))</f>
        <v/>
      </c>
      <c r="G199" s="6" t="str">
        <f aca="false">IF(A199="","",COUNTIFS(Сессии!$B$5:$B$503,A199,Сессии!$E$5:$E$503,"неявка")+COUNTIFS(Сессии!$B$5:$B$503,A199,Сессии!$E$5:$E$503,"поздняя отмена"))</f>
        <v/>
      </c>
      <c r="H199" s="7" t="str">
        <f aca="false">IF(A199="","",IF(COUNTIF(Сессии!$B$5:$B$503,A199)=0,"",_xlfn.MAXIFS(Сессии!$A$5:$A$503,Сессии!$B$5:$B$503,A199)))</f>
        <v/>
      </c>
      <c r="I199" s="8" t="str">
        <f aca="false">IF(A199="","",SUMIFS(Сессии!$H$5:$H$503,Сессии!$B$5:$B$503,A199))</f>
        <v/>
      </c>
    </row>
    <row r="200" customFormat="false" ht="15" hidden="false" customHeight="false" outlineLevel="0" collapsed="false">
      <c r="A200" s="9"/>
      <c r="B200" s="9"/>
      <c r="C200" s="9"/>
      <c r="D200" s="10"/>
      <c r="E200" s="9"/>
      <c r="F200" s="6" t="str">
        <f aca="false">IF(A200="","",COUNTIFS(Сессии!$B$5:$B$503,A200,Сессии!$E$5:$E$503,"прошла"))</f>
        <v/>
      </c>
      <c r="G200" s="6" t="str">
        <f aca="false">IF(A200="","",COUNTIFS(Сессии!$B$5:$B$503,A200,Сессии!$E$5:$E$503,"неявка")+COUNTIFS(Сессии!$B$5:$B$503,A200,Сессии!$E$5:$E$503,"поздняя отмена"))</f>
        <v/>
      </c>
      <c r="H200" s="7" t="str">
        <f aca="false">IF(A200="","",IF(COUNTIF(Сессии!$B$5:$B$503,A200)=0,"",_xlfn.MAXIFS(Сессии!$A$5:$A$503,Сессии!$B$5:$B$503,A200)))</f>
        <v/>
      </c>
      <c r="I200" s="8" t="str">
        <f aca="false">IF(A200="","",SUMIFS(Сессии!$H$5:$H$503,Сессии!$B$5:$B$503,A200))</f>
        <v/>
      </c>
    </row>
    <row r="201" customFormat="false" ht="15" hidden="false" customHeight="false" outlineLevel="0" collapsed="false">
      <c r="A201" s="9"/>
      <c r="B201" s="9"/>
      <c r="C201" s="9"/>
      <c r="D201" s="10"/>
      <c r="E201" s="9"/>
      <c r="F201" s="6" t="str">
        <f aca="false">IF(A201="","",COUNTIFS(Сессии!$B$5:$B$503,A201,Сессии!$E$5:$E$503,"прошла"))</f>
        <v/>
      </c>
      <c r="G201" s="6" t="str">
        <f aca="false">IF(A201="","",COUNTIFS(Сессии!$B$5:$B$503,A201,Сессии!$E$5:$E$503,"неявка")+COUNTIFS(Сессии!$B$5:$B$503,A201,Сессии!$E$5:$E$503,"поздняя отмена"))</f>
        <v/>
      </c>
      <c r="H201" s="7" t="str">
        <f aca="false">IF(A201="","",IF(COUNTIF(Сессии!$B$5:$B$503,A201)=0,"",_xlfn.MAXIFS(Сессии!$A$5:$A$503,Сессии!$B$5:$B$503,A201)))</f>
        <v/>
      </c>
      <c r="I201" s="8" t="str">
        <f aca="false">IF(A201="","",SUMIFS(Сессии!$H$5:$H$503,Сессии!$B$5:$B$503,A201))</f>
        <v/>
      </c>
    </row>
    <row r="202" customFormat="false" ht="15" hidden="false" customHeight="false" outlineLevel="0" collapsed="false">
      <c r="A202" s="9"/>
      <c r="B202" s="9"/>
      <c r="C202" s="9"/>
      <c r="D202" s="10"/>
      <c r="E202" s="9"/>
      <c r="F202" s="6" t="str">
        <f aca="false">IF(A202="","",COUNTIFS(Сессии!$B$5:$B$503,A202,Сессии!$E$5:$E$503,"прошла"))</f>
        <v/>
      </c>
      <c r="G202" s="6" t="str">
        <f aca="false">IF(A202="","",COUNTIFS(Сессии!$B$5:$B$503,A202,Сессии!$E$5:$E$503,"неявка")+COUNTIFS(Сессии!$B$5:$B$503,A202,Сессии!$E$5:$E$503,"поздняя отмена"))</f>
        <v/>
      </c>
      <c r="H202" s="7" t="str">
        <f aca="false">IF(A202="","",IF(COUNTIF(Сессии!$B$5:$B$503,A202)=0,"",_xlfn.MAXIFS(Сессии!$A$5:$A$503,Сессии!$B$5:$B$503,A202)))</f>
        <v/>
      </c>
      <c r="I202" s="8" t="str">
        <f aca="false">IF(A202="","",SUMIFS(Сессии!$H$5:$H$503,Сессии!$B$5:$B$503,A202))</f>
        <v/>
      </c>
    </row>
    <row r="203" customFormat="false" ht="15" hidden="false" customHeight="false" outlineLevel="0" collapsed="false">
      <c r="A203" s="9"/>
      <c r="B203" s="9"/>
      <c r="C203" s="9"/>
      <c r="D203" s="10"/>
      <c r="E203" s="9"/>
      <c r="F203" s="6" t="str">
        <f aca="false">IF(A203="","",COUNTIFS(Сессии!$B$5:$B$503,A203,Сессии!$E$5:$E$503,"прошла"))</f>
        <v/>
      </c>
      <c r="G203" s="6" t="str">
        <f aca="false">IF(A203="","",COUNTIFS(Сессии!$B$5:$B$503,A203,Сессии!$E$5:$E$503,"неявка")+COUNTIFS(Сессии!$B$5:$B$503,A203,Сессии!$E$5:$E$503,"поздняя отмена"))</f>
        <v/>
      </c>
      <c r="H203" s="7" t="str">
        <f aca="false">IF(A203="","",IF(COUNTIF(Сессии!$B$5:$B$503,A203)=0,"",_xlfn.MAXIFS(Сессии!$A$5:$A$503,Сессии!$B$5:$B$503,A203)))</f>
        <v/>
      </c>
      <c r="I203" s="8" t="str">
        <f aca="false">IF(A203="","",SUMIFS(Сессии!$H$5:$H$503,Сессии!$B$5:$B$503,A203))</f>
        <v/>
      </c>
    </row>
    <row r="204" customFormat="false" ht="15" hidden="false" customHeight="false" outlineLevel="0" collapsed="false">
      <c r="A204" s="9"/>
      <c r="B204" s="9"/>
      <c r="C204" s="9"/>
      <c r="D204" s="10"/>
      <c r="E204" s="9"/>
      <c r="F204" s="6" t="str">
        <f aca="false">IF(A204="","",COUNTIFS(Сессии!$B$5:$B$503,A204,Сессии!$E$5:$E$503,"прошла"))</f>
        <v/>
      </c>
      <c r="G204" s="6" t="str">
        <f aca="false">IF(A204="","",COUNTIFS(Сессии!$B$5:$B$503,A204,Сессии!$E$5:$E$503,"неявка")+COUNTIFS(Сессии!$B$5:$B$503,A204,Сессии!$E$5:$E$503,"поздняя отмена"))</f>
        <v/>
      </c>
      <c r="H204" s="7" t="str">
        <f aca="false">IF(A204="","",IF(COUNTIF(Сессии!$B$5:$B$503,A204)=0,"",_xlfn.MAXIFS(Сессии!$A$5:$A$503,Сессии!$B$5:$B$503,A204)))</f>
        <v/>
      </c>
      <c r="I204" s="8" t="str">
        <f aca="false">IF(A204="","",SUMIFS(Сессии!$H$5:$H$503,Сессии!$B$5:$B$503,A204))</f>
        <v/>
      </c>
    </row>
    <row r="205" customFormat="false" ht="15" hidden="false" customHeight="false" outlineLevel="0" collapsed="false">
      <c r="A205" s="9"/>
      <c r="B205" s="9"/>
      <c r="C205" s="9"/>
      <c r="D205" s="10"/>
      <c r="E205" s="9"/>
      <c r="F205" s="6" t="str">
        <f aca="false">IF(A205="","",COUNTIFS(Сессии!$B$5:$B$503,A205,Сессии!$E$5:$E$503,"прошла"))</f>
        <v/>
      </c>
      <c r="G205" s="6" t="str">
        <f aca="false">IF(A205="","",COUNTIFS(Сессии!$B$5:$B$503,A205,Сессии!$E$5:$E$503,"неявка")+COUNTIFS(Сессии!$B$5:$B$503,A205,Сессии!$E$5:$E$503,"поздняя отмена"))</f>
        <v/>
      </c>
      <c r="H205" s="7" t="str">
        <f aca="false">IF(A205="","",IF(COUNTIF(Сессии!$B$5:$B$503,A205)=0,"",_xlfn.MAXIFS(Сессии!$A$5:$A$503,Сессии!$B$5:$B$503,A205)))</f>
        <v/>
      </c>
      <c r="I205" s="8" t="str">
        <f aca="false">IF(A205="","",SUMIFS(Сессии!$H$5:$H$503,Сессии!$B$5:$B$503,A205))</f>
        <v/>
      </c>
    </row>
    <row r="206" customFormat="false" ht="15" hidden="false" customHeight="false" outlineLevel="0" collapsed="false">
      <c r="A206" s="9"/>
      <c r="B206" s="9"/>
      <c r="C206" s="9"/>
      <c r="D206" s="10"/>
      <c r="E206" s="9"/>
      <c r="F206" s="6" t="str">
        <f aca="false">IF(A206="","",COUNTIFS(Сессии!$B$5:$B$503,A206,Сессии!$E$5:$E$503,"прошла"))</f>
        <v/>
      </c>
      <c r="G206" s="6" t="str">
        <f aca="false">IF(A206="","",COUNTIFS(Сессии!$B$5:$B$503,A206,Сессии!$E$5:$E$503,"неявка")+COUNTIFS(Сессии!$B$5:$B$503,A206,Сессии!$E$5:$E$503,"поздняя отмена"))</f>
        <v/>
      </c>
      <c r="H206" s="7" t="str">
        <f aca="false">IF(A206="","",IF(COUNTIF(Сессии!$B$5:$B$503,A206)=0,"",_xlfn.MAXIFS(Сессии!$A$5:$A$503,Сессии!$B$5:$B$503,A206)))</f>
        <v/>
      </c>
      <c r="I206" s="8" t="str">
        <f aca="false">IF(A206="","",SUMIFS(Сессии!$H$5:$H$503,Сессии!$B$5:$B$503,A206))</f>
        <v/>
      </c>
    </row>
    <row r="207" customFormat="false" ht="15" hidden="false" customHeight="false" outlineLevel="0" collapsed="false">
      <c r="A207" s="9"/>
      <c r="B207" s="9"/>
      <c r="C207" s="9"/>
      <c r="D207" s="10"/>
      <c r="E207" s="9"/>
      <c r="F207" s="6" t="str">
        <f aca="false">IF(A207="","",COUNTIFS(Сессии!$B$5:$B$503,A207,Сессии!$E$5:$E$503,"прошла"))</f>
        <v/>
      </c>
      <c r="G207" s="6" t="str">
        <f aca="false">IF(A207="","",COUNTIFS(Сессии!$B$5:$B$503,A207,Сессии!$E$5:$E$503,"неявка")+COUNTIFS(Сессии!$B$5:$B$503,A207,Сессии!$E$5:$E$503,"поздняя отмена"))</f>
        <v/>
      </c>
      <c r="H207" s="7" t="str">
        <f aca="false">IF(A207="","",IF(COUNTIF(Сессии!$B$5:$B$503,A207)=0,"",_xlfn.MAXIFS(Сессии!$A$5:$A$503,Сессии!$B$5:$B$503,A207)))</f>
        <v/>
      </c>
      <c r="I207" s="8" t="str">
        <f aca="false">IF(A207="","",SUMIFS(Сессии!$H$5:$H$503,Сессии!$B$5:$B$503,A207))</f>
        <v/>
      </c>
    </row>
    <row r="208" customFormat="false" ht="15" hidden="false" customHeight="false" outlineLevel="0" collapsed="false">
      <c r="A208" s="9"/>
      <c r="B208" s="9"/>
      <c r="C208" s="9"/>
      <c r="D208" s="10"/>
      <c r="E208" s="9"/>
      <c r="F208" s="6" t="str">
        <f aca="false">IF(A208="","",COUNTIFS(Сессии!$B$5:$B$503,A208,Сессии!$E$5:$E$503,"прошла"))</f>
        <v/>
      </c>
      <c r="G208" s="6" t="str">
        <f aca="false">IF(A208="","",COUNTIFS(Сессии!$B$5:$B$503,A208,Сессии!$E$5:$E$503,"неявка")+COUNTIFS(Сессии!$B$5:$B$503,A208,Сессии!$E$5:$E$503,"поздняя отмена"))</f>
        <v/>
      </c>
      <c r="H208" s="7" t="str">
        <f aca="false">IF(A208="","",IF(COUNTIF(Сессии!$B$5:$B$503,A208)=0,"",_xlfn.MAXIFS(Сессии!$A$5:$A$503,Сессии!$B$5:$B$503,A208)))</f>
        <v/>
      </c>
      <c r="I208" s="8" t="str">
        <f aca="false">IF(A208="","",SUMIFS(Сессии!$H$5:$H$503,Сессии!$B$5:$B$503,A208))</f>
        <v/>
      </c>
    </row>
    <row r="209" customFormat="false" ht="15" hidden="false" customHeight="false" outlineLevel="0" collapsed="false">
      <c r="A209" s="9"/>
      <c r="B209" s="9"/>
      <c r="C209" s="9"/>
      <c r="D209" s="10"/>
      <c r="E209" s="9"/>
      <c r="F209" s="6" t="str">
        <f aca="false">IF(A209="","",COUNTIFS(Сессии!$B$5:$B$503,A209,Сессии!$E$5:$E$503,"прошла"))</f>
        <v/>
      </c>
      <c r="G209" s="6" t="str">
        <f aca="false">IF(A209="","",COUNTIFS(Сессии!$B$5:$B$503,A209,Сессии!$E$5:$E$503,"неявка")+COUNTIFS(Сессии!$B$5:$B$503,A209,Сессии!$E$5:$E$503,"поздняя отмена"))</f>
        <v/>
      </c>
      <c r="H209" s="7" t="str">
        <f aca="false">IF(A209="","",IF(COUNTIF(Сессии!$B$5:$B$503,A209)=0,"",_xlfn.MAXIFS(Сессии!$A$5:$A$503,Сессии!$B$5:$B$503,A209)))</f>
        <v/>
      </c>
      <c r="I209" s="8" t="str">
        <f aca="false">IF(A209="","",SUMIFS(Сессии!$H$5:$H$503,Сессии!$B$5:$B$503,A209))</f>
        <v/>
      </c>
    </row>
    <row r="210" customFormat="false" ht="15" hidden="false" customHeight="false" outlineLevel="0" collapsed="false">
      <c r="A210" s="9"/>
      <c r="B210" s="9"/>
      <c r="C210" s="9"/>
      <c r="D210" s="10"/>
      <c r="E210" s="9"/>
      <c r="F210" s="6" t="str">
        <f aca="false">IF(A210="","",COUNTIFS(Сессии!$B$5:$B$503,A210,Сессии!$E$5:$E$503,"прошла"))</f>
        <v/>
      </c>
      <c r="G210" s="6" t="str">
        <f aca="false">IF(A210="","",COUNTIFS(Сессии!$B$5:$B$503,A210,Сессии!$E$5:$E$503,"неявка")+COUNTIFS(Сессии!$B$5:$B$503,A210,Сессии!$E$5:$E$503,"поздняя отмена"))</f>
        <v/>
      </c>
      <c r="H210" s="7" t="str">
        <f aca="false">IF(A210="","",IF(COUNTIF(Сессии!$B$5:$B$503,A210)=0,"",_xlfn.MAXIFS(Сессии!$A$5:$A$503,Сессии!$B$5:$B$503,A210)))</f>
        <v/>
      </c>
      <c r="I210" s="8" t="str">
        <f aca="false">IF(A210="","",SUMIFS(Сессии!$H$5:$H$503,Сессии!$B$5:$B$503,A210))</f>
        <v/>
      </c>
    </row>
    <row r="211" customFormat="false" ht="15" hidden="false" customHeight="false" outlineLevel="0" collapsed="false">
      <c r="A211" s="9"/>
      <c r="B211" s="9"/>
      <c r="C211" s="9"/>
      <c r="D211" s="10"/>
      <c r="E211" s="9"/>
      <c r="F211" s="6" t="str">
        <f aca="false">IF(A211="","",COUNTIFS(Сессии!$B$5:$B$503,A211,Сессии!$E$5:$E$503,"прошла"))</f>
        <v/>
      </c>
      <c r="G211" s="6" t="str">
        <f aca="false">IF(A211="","",COUNTIFS(Сессии!$B$5:$B$503,A211,Сессии!$E$5:$E$503,"неявка")+COUNTIFS(Сессии!$B$5:$B$503,A211,Сессии!$E$5:$E$503,"поздняя отмена"))</f>
        <v/>
      </c>
      <c r="H211" s="7" t="str">
        <f aca="false">IF(A211="","",IF(COUNTIF(Сессии!$B$5:$B$503,A211)=0,"",_xlfn.MAXIFS(Сессии!$A$5:$A$503,Сессии!$B$5:$B$503,A211)))</f>
        <v/>
      </c>
      <c r="I211" s="8" t="str">
        <f aca="false">IF(A211="","",SUMIFS(Сессии!$H$5:$H$503,Сессии!$B$5:$B$503,A211))</f>
        <v/>
      </c>
    </row>
    <row r="212" customFormat="false" ht="15" hidden="false" customHeight="false" outlineLevel="0" collapsed="false">
      <c r="A212" s="9"/>
      <c r="B212" s="9"/>
      <c r="C212" s="9"/>
      <c r="D212" s="10"/>
      <c r="E212" s="9"/>
      <c r="F212" s="6" t="str">
        <f aca="false">IF(A212="","",COUNTIFS(Сессии!$B$5:$B$503,A212,Сессии!$E$5:$E$503,"прошла"))</f>
        <v/>
      </c>
      <c r="G212" s="6" t="str">
        <f aca="false">IF(A212="","",COUNTIFS(Сессии!$B$5:$B$503,A212,Сессии!$E$5:$E$503,"неявка")+COUNTIFS(Сессии!$B$5:$B$503,A212,Сессии!$E$5:$E$503,"поздняя отмена"))</f>
        <v/>
      </c>
      <c r="H212" s="7" t="str">
        <f aca="false">IF(A212="","",IF(COUNTIF(Сессии!$B$5:$B$503,A212)=0,"",_xlfn.MAXIFS(Сессии!$A$5:$A$503,Сессии!$B$5:$B$503,A212)))</f>
        <v/>
      </c>
      <c r="I212" s="8" t="str">
        <f aca="false">IF(A212="","",SUMIFS(Сессии!$H$5:$H$503,Сессии!$B$5:$B$503,A212))</f>
        <v/>
      </c>
    </row>
    <row r="213" customFormat="false" ht="15" hidden="false" customHeight="false" outlineLevel="0" collapsed="false">
      <c r="A213" s="9"/>
      <c r="B213" s="9"/>
      <c r="C213" s="9"/>
      <c r="D213" s="10"/>
      <c r="E213" s="9"/>
      <c r="F213" s="6" t="str">
        <f aca="false">IF(A213="","",COUNTIFS(Сессии!$B$5:$B$503,A213,Сессии!$E$5:$E$503,"прошла"))</f>
        <v/>
      </c>
      <c r="G213" s="6" t="str">
        <f aca="false">IF(A213="","",COUNTIFS(Сессии!$B$5:$B$503,A213,Сессии!$E$5:$E$503,"неявка")+COUNTIFS(Сессии!$B$5:$B$503,A213,Сессии!$E$5:$E$503,"поздняя отмена"))</f>
        <v/>
      </c>
      <c r="H213" s="7" t="str">
        <f aca="false">IF(A213="","",IF(COUNTIF(Сессии!$B$5:$B$503,A213)=0,"",_xlfn.MAXIFS(Сессии!$A$5:$A$503,Сессии!$B$5:$B$503,A213)))</f>
        <v/>
      </c>
      <c r="I213" s="8" t="str">
        <f aca="false">IF(A213="","",SUMIFS(Сессии!$H$5:$H$503,Сессии!$B$5:$B$503,A213))</f>
        <v/>
      </c>
    </row>
    <row r="214" customFormat="false" ht="15" hidden="false" customHeight="false" outlineLevel="0" collapsed="false">
      <c r="A214" s="9"/>
      <c r="B214" s="9"/>
      <c r="C214" s="9"/>
      <c r="D214" s="10"/>
      <c r="E214" s="9"/>
      <c r="F214" s="6" t="str">
        <f aca="false">IF(A214="","",COUNTIFS(Сессии!$B$5:$B$503,A214,Сессии!$E$5:$E$503,"прошла"))</f>
        <v/>
      </c>
      <c r="G214" s="6" t="str">
        <f aca="false">IF(A214="","",COUNTIFS(Сессии!$B$5:$B$503,A214,Сессии!$E$5:$E$503,"неявка")+COUNTIFS(Сессии!$B$5:$B$503,A214,Сессии!$E$5:$E$503,"поздняя отмена"))</f>
        <v/>
      </c>
      <c r="H214" s="7" t="str">
        <f aca="false">IF(A214="","",IF(COUNTIF(Сессии!$B$5:$B$503,A214)=0,"",_xlfn.MAXIFS(Сессии!$A$5:$A$503,Сессии!$B$5:$B$503,A214)))</f>
        <v/>
      </c>
      <c r="I214" s="8" t="str">
        <f aca="false">IF(A214="","",SUMIFS(Сессии!$H$5:$H$503,Сессии!$B$5:$B$503,A214))</f>
        <v/>
      </c>
    </row>
    <row r="215" customFormat="false" ht="15" hidden="false" customHeight="false" outlineLevel="0" collapsed="false">
      <c r="A215" s="9"/>
      <c r="B215" s="9"/>
      <c r="C215" s="9"/>
      <c r="D215" s="10"/>
      <c r="E215" s="9"/>
      <c r="F215" s="6" t="str">
        <f aca="false">IF(A215="","",COUNTIFS(Сессии!$B$5:$B$503,A215,Сессии!$E$5:$E$503,"прошла"))</f>
        <v/>
      </c>
      <c r="G215" s="6" t="str">
        <f aca="false">IF(A215="","",COUNTIFS(Сессии!$B$5:$B$503,A215,Сессии!$E$5:$E$503,"неявка")+COUNTIFS(Сессии!$B$5:$B$503,A215,Сессии!$E$5:$E$503,"поздняя отмена"))</f>
        <v/>
      </c>
      <c r="H215" s="7" t="str">
        <f aca="false">IF(A215="","",IF(COUNTIF(Сессии!$B$5:$B$503,A215)=0,"",_xlfn.MAXIFS(Сессии!$A$5:$A$503,Сессии!$B$5:$B$503,A215)))</f>
        <v/>
      </c>
      <c r="I215" s="8" t="str">
        <f aca="false">IF(A215="","",SUMIFS(Сессии!$H$5:$H$503,Сессии!$B$5:$B$503,A215))</f>
        <v/>
      </c>
    </row>
    <row r="216" customFormat="false" ht="15" hidden="false" customHeight="false" outlineLevel="0" collapsed="false">
      <c r="A216" s="9"/>
      <c r="B216" s="9"/>
      <c r="C216" s="9"/>
      <c r="D216" s="10"/>
      <c r="E216" s="9"/>
      <c r="F216" s="6" t="str">
        <f aca="false">IF(A216="","",COUNTIFS(Сессии!$B$5:$B$503,A216,Сессии!$E$5:$E$503,"прошла"))</f>
        <v/>
      </c>
      <c r="G216" s="6" t="str">
        <f aca="false">IF(A216="","",COUNTIFS(Сессии!$B$5:$B$503,A216,Сессии!$E$5:$E$503,"неявка")+COUNTIFS(Сессии!$B$5:$B$503,A216,Сессии!$E$5:$E$503,"поздняя отмена"))</f>
        <v/>
      </c>
      <c r="H216" s="7" t="str">
        <f aca="false">IF(A216="","",IF(COUNTIF(Сессии!$B$5:$B$503,A216)=0,"",_xlfn.MAXIFS(Сессии!$A$5:$A$503,Сессии!$B$5:$B$503,A216)))</f>
        <v/>
      </c>
      <c r="I216" s="8" t="str">
        <f aca="false">IF(A216="","",SUMIFS(Сессии!$H$5:$H$503,Сессии!$B$5:$B$503,A216))</f>
        <v/>
      </c>
    </row>
    <row r="217" customFormat="false" ht="15" hidden="false" customHeight="false" outlineLevel="0" collapsed="false">
      <c r="A217" s="9"/>
      <c r="B217" s="9"/>
      <c r="C217" s="9"/>
      <c r="D217" s="10"/>
      <c r="E217" s="9"/>
      <c r="F217" s="6" t="str">
        <f aca="false">IF(A217="","",COUNTIFS(Сессии!$B$5:$B$503,A217,Сессии!$E$5:$E$503,"прошла"))</f>
        <v/>
      </c>
      <c r="G217" s="6" t="str">
        <f aca="false">IF(A217="","",COUNTIFS(Сессии!$B$5:$B$503,A217,Сессии!$E$5:$E$503,"неявка")+COUNTIFS(Сессии!$B$5:$B$503,A217,Сессии!$E$5:$E$503,"поздняя отмена"))</f>
        <v/>
      </c>
      <c r="H217" s="7" t="str">
        <f aca="false">IF(A217="","",IF(COUNTIF(Сессии!$B$5:$B$503,A217)=0,"",_xlfn.MAXIFS(Сессии!$A$5:$A$503,Сессии!$B$5:$B$503,A217)))</f>
        <v/>
      </c>
      <c r="I217" s="8" t="str">
        <f aca="false">IF(A217="","",SUMIFS(Сессии!$H$5:$H$503,Сессии!$B$5:$B$503,A217))</f>
        <v/>
      </c>
    </row>
    <row r="218" customFormat="false" ht="15" hidden="false" customHeight="false" outlineLevel="0" collapsed="false">
      <c r="A218" s="9"/>
      <c r="B218" s="9"/>
      <c r="C218" s="9"/>
      <c r="D218" s="10"/>
      <c r="E218" s="9"/>
      <c r="F218" s="6" t="str">
        <f aca="false">IF(A218="","",COUNTIFS(Сессии!$B$5:$B$503,A218,Сессии!$E$5:$E$503,"прошла"))</f>
        <v/>
      </c>
      <c r="G218" s="6" t="str">
        <f aca="false">IF(A218="","",COUNTIFS(Сессии!$B$5:$B$503,A218,Сессии!$E$5:$E$503,"неявка")+COUNTIFS(Сессии!$B$5:$B$503,A218,Сессии!$E$5:$E$503,"поздняя отмена"))</f>
        <v/>
      </c>
      <c r="H218" s="7" t="str">
        <f aca="false">IF(A218="","",IF(COUNTIF(Сессии!$B$5:$B$503,A218)=0,"",_xlfn.MAXIFS(Сессии!$A$5:$A$503,Сессии!$B$5:$B$503,A218)))</f>
        <v/>
      </c>
      <c r="I218" s="8" t="str">
        <f aca="false">IF(A218="","",SUMIFS(Сессии!$H$5:$H$503,Сессии!$B$5:$B$503,A218))</f>
        <v/>
      </c>
    </row>
    <row r="219" customFormat="false" ht="15" hidden="false" customHeight="false" outlineLevel="0" collapsed="false">
      <c r="A219" s="9"/>
      <c r="B219" s="9"/>
      <c r="C219" s="9"/>
      <c r="D219" s="10"/>
      <c r="E219" s="9"/>
      <c r="F219" s="6" t="str">
        <f aca="false">IF(A219="","",COUNTIFS(Сессии!$B$5:$B$503,A219,Сессии!$E$5:$E$503,"прошла"))</f>
        <v/>
      </c>
      <c r="G219" s="6" t="str">
        <f aca="false">IF(A219="","",COUNTIFS(Сессии!$B$5:$B$503,A219,Сессии!$E$5:$E$503,"неявка")+COUNTIFS(Сессии!$B$5:$B$503,A219,Сессии!$E$5:$E$503,"поздняя отмена"))</f>
        <v/>
      </c>
      <c r="H219" s="7" t="str">
        <f aca="false">IF(A219="","",IF(COUNTIF(Сессии!$B$5:$B$503,A219)=0,"",_xlfn.MAXIFS(Сессии!$A$5:$A$503,Сессии!$B$5:$B$503,A219)))</f>
        <v/>
      </c>
      <c r="I219" s="8" t="str">
        <f aca="false">IF(A219="","",SUMIFS(Сессии!$H$5:$H$503,Сессии!$B$5:$B$503,A219))</f>
        <v/>
      </c>
    </row>
    <row r="220" customFormat="false" ht="15" hidden="false" customHeight="false" outlineLevel="0" collapsed="false">
      <c r="A220" s="9"/>
      <c r="B220" s="9"/>
      <c r="C220" s="9"/>
      <c r="D220" s="10"/>
      <c r="E220" s="9"/>
      <c r="F220" s="6" t="str">
        <f aca="false">IF(A220="","",COUNTIFS(Сессии!$B$5:$B$503,A220,Сессии!$E$5:$E$503,"прошла"))</f>
        <v/>
      </c>
      <c r="G220" s="6" t="str">
        <f aca="false">IF(A220="","",COUNTIFS(Сессии!$B$5:$B$503,A220,Сессии!$E$5:$E$503,"неявка")+COUNTIFS(Сессии!$B$5:$B$503,A220,Сессии!$E$5:$E$503,"поздняя отмена"))</f>
        <v/>
      </c>
      <c r="H220" s="7" t="str">
        <f aca="false">IF(A220="","",IF(COUNTIF(Сессии!$B$5:$B$503,A220)=0,"",_xlfn.MAXIFS(Сессии!$A$5:$A$503,Сессии!$B$5:$B$503,A220)))</f>
        <v/>
      </c>
      <c r="I220" s="8" t="str">
        <f aca="false">IF(A220="","",SUMIFS(Сессии!$H$5:$H$503,Сессии!$B$5:$B$503,A220))</f>
        <v/>
      </c>
    </row>
    <row r="221" customFormat="false" ht="15" hidden="false" customHeight="false" outlineLevel="0" collapsed="false">
      <c r="A221" s="9"/>
      <c r="B221" s="9"/>
      <c r="C221" s="9"/>
      <c r="D221" s="10"/>
      <c r="E221" s="9"/>
      <c r="F221" s="6" t="str">
        <f aca="false">IF(A221="","",COUNTIFS(Сессии!$B$5:$B$503,A221,Сессии!$E$5:$E$503,"прошла"))</f>
        <v/>
      </c>
      <c r="G221" s="6" t="str">
        <f aca="false">IF(A221="","",COUNTIFS(Сессии!$B$5:$B$503,A221,Сессии!$E$5:$E$503,"неявка")+COUNTIFS(Сессии!$B$5:$B$503,A221,Сессии!$E$5:$E$503,"поздняя отмена"))</f>
        <v/>
      </c>
      <c r="H221" s="7" t="str">
        <f aca="false">IF(A221="","",IF(COUNTIF(Сессии!$B$5:$B$503,A221)=0,"",_xlfn.MAXIFS(Сессии!$A$5:$A$503,Сессии!$B$5:$B$503,A221)))</f>
        <v/>
      </c>
      <c r="I221" s="8" t="str">
        <f aca="false">IF(A221="","",SUMIFS(Сессии!$H$5:$H$503,Сессии!$B$5:$B$503,A221))</f>
        <v/>
      </c>
    </row>
    <row r="222" customFormat="false" ht="15" hidden="false" customHeight="false" outlineLevel="0" collapsed="false">
      <c r="A222" s="9"/>
      <c r="B222" s="9"/>
      <c r="C222" s="9"/>
      <c r="D222" s="10"/>
      <c r="E222" s="9"/>
      <c r="F222" s="6" t="str">
        <f aca="false">IF(A222="","",COUNTIFS(Сессии!$B$5:$B$503,A222,Сессии!$E$5:$E$503,"прошла"))</f>
        <v/>
      </c>
      <c r="G222" s="6" t="str">
        <f aca="false">IF(A222="","",COUNTIFS(Сессии!$B$5:$B$503,A222,Сессии!$E$5:$E$503,"неявка")+COUNTIFS(Сессии!$B$5:$B$503,A222,Сессии!$E$5:$E$503,"поздняя отмена"))</f>
        <v/>
      </c>
      <c r="H222" s="7" t="str">
        <f aca="false">IF(A222="","",IF(COUNTIF(Сессии!$B$5:$B$503,A222)=0,"",_xlfn.MAXIFS(Сессии!$A$5:$A$503,Сессии!$B$5:$B$503,A222)))</f>
        <v/>
      </c>
      <c r="I222" s="8" t="str">
        <f aca="false">IF(A222="","",SUMIFS(Сессии!$H$5:$H$503,Сессии!$B$5:$B$503,A222))</f>
        <v/>
      </c>
    </row>
    <row r="223" customFormat="false" ht="15" hidden="false" customHeight="false" outlineLevel="0" collapsed="false">
      <c r="A223" s="9"/>
      <c r="B223" s="9"/>
      <c r="C223" s="9"/>
      <c r="D223" s="10"/>
      <c r="E223" s="9"/>
      <c r="F223" s="6" t="str">
        <f aca="false">IF(A223="","",COUNTIFS(Сессии!$B$5:$B$503,A223,Сессии!$E$5:$E$503,"прошла"))</f>
        <v/>
      </c>
      <c r="G223" s="6" t="str">
        <f aca="false">IF(A223="","",COUNTIFS(Сессии!$B$5:$B$503,A223,Сессии!$E$5:$E$503,"неявка")+COUNTIFS(Сессии!$B$5:$B$503,A223,Сессии!$E$5:$E$503,"поздняя отмена"))</f>
        <v/>
      </c>
      <c r="H223" s="7" t="str">
        <f aca="false">IF(A223="","",IF(COUNTIF(Сессии!$B$5:$B$503,A223)=0,"",_xlfn.MAXIFS(Сессии!$A$5:$A$503,Сессии!$B$5:$B$503,A223)))</f>
        <v/>
      </c>
      <c r="I223" s="8" t="str">
        <f aca="false">IF(A223="","",SUMIFS(Сессии!$H$5:$H$503,Сессии!$B$5:$B$503,A223))</f>
        <v/>
      </c>
    </row>
    <row r="224" customFormat="false" ht="15" hidden="false" customHeight="false" outlineLevel="0" collapsed="false">
      <c r="A224" s="9"/>
      <c r="B224" s="9"/>
      <c r="C224" s="9"/>
      <c r="D224" s="10"/>
      <c r="E224" s="9"/>
      <c r="F224" s="6" t="str">
        <f aca="false">IF(A224="","",COUNTIFS(Сессии!$B$5:$B$503,A224,Сессии!$E$5:$E$503,"прошла"))</f>
        <v/>
      </c>
      <c r="G224" s="6" t="str">
        <f aca="false">IF(A224="","",COUNTIFS(Сессии!$B$5:$B$503,A224,Сессии!$E$5:$E$503,"неявка")+COUNTIFS(Сессии!$B$5:$B$503,A224,Сессии!$E$5:$E$503,"поздняя отмена"))</f>
        <v/>
      </c>
      <c r="H224" s="7" t="str">
        <f aca="false">IF(A224="","",IF(COUNTIF(Сессии!$B$5:$B$503,A224)=0,"",_xlfn.MAXIFS(Сессии!$A$5:$A$503,Сессии!$B$5:$B$503,A224)))</f>
        <v/>
      </c>
      <c r="I224" s="8" t="str">
        <f aca="false">IF(A224="","",SUMIFS(Сессии!$H$5:$H$503,Сессии!$B$5:$B$503,A224))</f>
        <v/>
      </c>
    </row>
    <row r="225" customFormat="false" ht="15" hidden="false" customHeight="false" outlineLevel="0" collapsed="false">
      <c r="A225" s="9"/>
      <c r="B225" s="9"/>
      <c r="C225" s="9"/>
      <c r="D225" s="10"/>
      <c r="E225" s="9"/>
      <c r="F225" s="6" t="str">
        <f aca="false">IF(A225="","",COUNTIFS(Сессии!$B$5:$B$503,A225,Сессии!$E$5:$E$503,"прошла"))</f>
        <v/>
      </c>
      <c r="G225" s="6" t="str">
        <f aca="false">IF(A225="","",COUNTIFS(Сессии!$B$5:$B$503,A225,Сессии!$E$5:$E$503,"неявка")+COUNTIFS(Сессии!$B$5:$B$503,A225,Сессии!$E$5:$E$503,"поздняя отмена"))</f>
        <v/>
      </c>
      <c r="H225" s="7" t="str">
        <f aca="false">IF(A225="","",IF(COUNTIF(Сессии!$B$5:$B$503,A225)=0,"",_xlfn.MAXIFS(Сессии!$A$5:$A$503,Сессии!$B$5:$B$503,A225)))</f>
        <v/>
      </c>
      <c r="I225" s="8" t="str">
        <f aca="false">IF(A225="","",SUMIFS(Сессии!$H$5:$H$503,Сессии!$B$5:$B$503,A225))</f>
        <v/>
      </c>
    </row>
    <row r="226" customFormat="false" ht="15" hidden="false" customHeight="false" outlineLevel="0" collapsed="false">
      <c r="A226" s="9"/>
      <c r="B226" s="9"/>
      <c r="C226" s="9"/>
      <c r="D226" s="10"/>
      <c r="E226" s="9"/>
      <c r="F226" s="6" t="str">
        <f aca="false">IF(A226="","",COUNTIFS(Сессии!$B$5:$B$503,A226,Сессии!$E$5:$E$503,"прошла"))</f>
        <v/>
      </c>
      <c r="G226" s="6" t="str">
        <f aca="false">IF(A226="","",COUNTIFS(Сессии!$B$5:$B$503,A226,Сессии!$E$5:$E$503,"неявка")+COUNTIFS(Сессии!$B$5:$B$503,A226,Сессии!$E$5:$E$503,"поздняя отмена"))</f>
        <v/>
      </c>
      <c r="H226" s="7" t="str">
        <f aca="false">IF(A226="","",IF(COUNTIF(Сессии!$B$5:$B$503,A226)=0,"",_xlfn.MAXIFS(Сессии!$A$5:$A$503,Сессии!$B$5:$B$503,A226)))</f>
        <v/>
      </c>
      <c r="I226" s="8" t="str">
        <f aca="false">IF(A226="","",SUMIFS(Сессии!$H$5:$H$503,Сессии!$B$5:$B$503,A226))</f>
        <v/>
      </c>
    </row>
    <row r="227" customFormat="false" ht="15" hidden="false" customHeight="false" outlineLevel="0" collapsed="false">
      <c r="A227" s="9"/>
      <c r="B227" s="9"/>
      <c r="C227" s="9"/>
      <c r="D227" s="10"/>
      <c r="E227" s="9"/>
      <c r="F227" s="6" t="str">
        <f aca="false">IF(A227="","",COUNTIFS(Сессии!$B$5:$B$503,A227,Сессии!$E$5:$E$503,"прошла"))</f>
        <v/>
      </c>
      <c r="G227" s="6" t="str">
        <f aca="false">IF(A227="","",COUNTIFS(Сессии!$B$5:$B$503,A227,Сессии!$E$5:$E$503,"неявка")+COUNTIFS(Сессии!$B$5:$B$503,A227,Сессии!$E$5:$E$503,"поздняя отмена"))</f>
        <v/>
      </c>
      <c r="H227" s="7" t="str">
        <f aca="false">IF(A227="","",IF(COUNTIF(Сессии!$B$5:$B$503,A227)=0,"",_xlfn.MAXIFS(Сессии!$A$5:$A$503,Сессии!$B$5:$B$503,A227)))</f>
        <v/>
      </c>
      <c r="I227" s="8" t="str">
        <f aca="false">IF(A227="","",SUMIFS(Сессии!$H$5:$H$503,Сессии!$B$5:$B$503,A227))</f>
        <v/>
      </c>
    </row>
    <row r="228" customFormat="false" ht="15" hidden="false" customHeight="false" outlineLevel="0" collapsed="false">
      <c r="A228" s="9"/>
      <c r="B228" s="9"/>
      <c r="C228" s="9"/>
      <c r="D228" s="10"/>
      <c r="E228" s="9"/>
      <c r="F228" s="6" t="str">
        <f aca="false">IF(A228="","",COUNTIFS(Сессии!$B$5:$B$503,A228,Сессии!$E$5:$E$503,"прошла"))</f>
        <v/>
      </c>
      <c r="G228" s="6" t="str">
        <f aca="false">IF(A228="","",COUNTIFS(Сессии!$B$5:$B$503,A228,Сессии!$E$5:$E$503,"неявка")+COUNTIFS(Сессии!$B$5:$B$503,A228,Сессии!$E$5:$E$503,"поздняя отмена"))</f>
        <v/>
      </c>
      <c r="H228" s="7" t="str">
        <f aca="false">IF(A228="","",IF(COUNTIF(Сессии!$B$5:$B$503,A228)=0,"",_xlfn.MAXIFS(Сессии!$A$5:$A$503,Сессии!$B$5:$B$503,A228)))</f>
        <v/>
      </c>
      <c r="I228" s="8" t="str">
        <f aca="false">IF(A228="","",SUMIFS(Сессии!$H$5:$H$503,Сессии!$B$5:$B$503,A228))</f>
        <v/>
      </c>
    </row>
    <row r="229" customFormat="false" ht="15" hidden="false" customHeight="false" outlineLevel="0" collapsed="false">
      <c r="A229" s="9"/>
      <c r="B229" s="9"/>
      <c r="C229" s="9"/>
      <c r="D229" s="10"/>
      <c r="E229" s="9"/>
      <c r="F229" s="6" t="str">
        <f aca="false">IF(A229="","",COUNTIFS(Сессии!$B$5:$B$503,A229,Сессии!$E$5:$E$503,"прошла"))</f>
        <v/>
      </c>
      <c r="G229" s="6" t="str">
        <f aca="false">IF(A229="","",COUNTIFS(Сессии!$B$5:$B$503,A229,Сессии!$E$5:$E$503,"неявка")+COUNTIFS(Сессии!$B$5:$B$503,A229,Сессии!$E$5:$E$503,"поздняя отмена"))</f>
        <v/>
      </c>
      <c r="H229" s="7" t="str">
        <f aca="false">IF(A229="","",IF(COUNTIF(Сессии!$B$5:$B$503,A229)=0,"",_xlfn.MAXIFS(Сессии!$A$5:$A$503,Сессии!$B$5:$B$503,A229)))</f>
        <v/>
      </c>
      <c r="I229" s="8" t="str">
        <f aca="false">IF(A229="","",SUMIFS(Сессии!$H$5:$H$503,Сессии!$B$5:$B$503,A229))</f>
        <v/>
      </c>
    </row>
    <row r="230" customFormat="false" ht="15" hidden="false" customHeight="false" outlineLevel="0" collapsed="false">
      <c r="A230" s="9"/>
      <c r="B230" s="9"/>
      <c r="C230" s="9"/>
      <c r="D230" s="10"/>
      <c r="E230" s="9"/>
      <c r="F230" s="6" t="str">
        <f aca="false">IF(A230="","",COUNTIFS(Сессии!$B$5:$B$503,A230,Сессии!$E$5:$E$503,"прошла"))</f>
        <v/>
      </c>
      <c r="G230" s="6" t="str">
        <f aca="false">IF(A230="","",COUNTIFS(Сессии!$B$5:$B$503,A230,Сессии!$E$5:$E$503,"неявка")+COUNTIFS(Сессии!$B$5:$B$503,A230,Сессии!$E$5:$E$503,"поздняя отмена"))</f>
        <v/>
      </c>
      <c r="H230" s="7" t="str">
        <f aca="false">IF(A230="","",IF(COUNTIF(Сессии!$B$5:$B$503,A230)=0,"",_xlfn.MAXIFS(Сессии!$A$5:$A$503,Сессии!$B$5:$B$503,A230)))</f>
        <v/>
      </c>
      <c r="I230" s="8" t="str">
        <f aca="false">IF(A230="","",SUMIFS(Сессии!$H$5:$H$503,Сессии!$B$5:$B$503,A230))</f>
        <v/>
      </c>
    </row>
    <row r="231" customFormat="false" ht="15" hidden="false" customHeight="false" outlineLevel="0" collapsed="false">
      <c r="A231" s="9"/>
      <c r="B231" s="9"/>
      <c r="C231" s="9"/>
      <c r="D231" s="10"/>
      <c r="E231" s="9"/>
      <c r="F231" s="6" t="str">
        <f aca="false">IF(A231="","",COUNTIFS(Сессии!$B$5:$B$503,A231,Сессии!$E$5:$E$503,"прошла"))</f>
        <v/>
      </c>
      <c r="G231" s="6" t="str">
        <f aca="false">IF(A231="","",COUNTIFS(Сессии!$B$5:$B$503,A231,Сессии!$E$5:$E$503,"неявка")+COUNTIFS(Сессии!$B$5:$B$503,A231,Сессии!$E$5:$E$503,"поздняя отмена"))</f>
        <v/>
      </c>
      <c r="H231" s="7" t="str">
        <f aca="false">IF(A231="","",IF(COUNTIF(Сессии!$B$5:$B$503,A231)=0,"",_xlfn.MAXIFS(Сессии!$A$5:$A$503,Сессии!$B$5:$B$503,A231)))</f>
        <v/>
      </c>
      <c r="I231" s="8" t="str">
        <f aca="false">IF(A231="","",SUMIFS(Сессии!$H$5:$H$503,Сессии!$B$5:$B$503,A231))</f>
        <v/>
      </c>
    </row>
    <row r="232" customFormat="false" ht="15" hidden="false" customHeight="false" outlineLevel="0" collapsed="false">
      <c r="A232" s="9"/>
      <c r="B232" s="9"/>
      <c r="C232" s="9"/>
      <c r="D232" s="10"/>
      <c r="E232" s="9"/>
      <c r="F232" s="6" t="str">
        <f aca="false">IF(A232="","",COUNTIFS(Сессии!$B$5:$B$503,A232,Сессии!$E$5:$E$503,"прошла"))</f>
        <v/>
      </c>
      <c r="G232" s="6" t="str">
        <f aca="false">IF(A232="","",COUNTIFS(Сессии!$B$5:$B$503,A232,Сессии!$E$5:$E$503,"неявка")+COUNTIFS(Сессии!$B$5:$B$503,A232,Сессии!$E$5:$E$503,"поздняя отмена"))</f>
        <v/>
      </c>
      <c r="H232" s="7" t="str">
        <f aca="false">IF(A232="","",IF(COUNTIF(Сессии!$B$5:$B$503,A232)=0,"",_xlfn.MAXIFS(Сессии!$A$5:$A$503,Сессии!$B$5:$B$503,A232)))</f>
        <v/>
      </c>
      <c r="I232" s="8" t="str">
        <f aca="false">IF(A232="","",SUMIFS(Сессии!$H$5:$H$503,Сессии!$B$5:$B$503,A232))</f>
        <v/>
      </c>
    </row>
    <row r="233" customFormat="false" ht="15" hidden="false" customHeight="false" outlineLevel="0" collapsed="false">
      <c r="A233" s="9"/>
      <c r="B233" s="9"/>
      <c r="C233" s="9"/>
      <c r="D233" s="10"/>
      <c r="E233" s="9"/>
      <c r="F233" s="6" t="str">
        <f aca="false">IF(A233="","",COUNTIFS(Сессии!$B$5:$B$503,A233,Сессии!$E$5:$E$503,"прошла"))</f>
        <v/>
      </c>
      <c r="G233" s="6" t="str">
        <f aca="false">IF(A233="","",COUNTIFS(Сессии!$B$5:$B$503,A233,Сессии!$E$5:$E$503,"неявка")+COUNTIFS(Сессии!$B$5:$B$503,A233,Сессии!$E$5:$E$503,"поздняя отмена"))</f>
        <v/>
      </c>
      <c r="H233" s="7" t="str">
        <f aca="false">IF(A233="","",IF(COUNTIF(Сессии!$B$5:$B$503,A233)=0,"",_xlfn.MAXIFS(Сессии!$A$5:$A$503,Сессии!$B$5:$B$503,A233)))</f>
        <v/>
      </c>
      <c r="I233" s="8" t="str">
        <f aca="false">IF(A233="","",SUMIFS(Сессии!$H$5:$H$503,Сессии!$B$5:$B$503,A233))</f>
        <v/>
      </c>
    </row>
    <row r="234" customFormat="false" ht="15" hidden="false" customHeight="false" outlineLevel="0" collapsed="false">
      <c r="A234" s="9"/>
      <c r="B234" s="9"/>
      <c r="C234" s="9"/>
      <c r="D234" s="10"/>
      <c r="E234" s="9"/>
      <c r="F234" s="6" t="str">
        <f aca="false">IF(A234="","",COUNTIFS(Сессии!$B$5:$B$503,A234,Сессии!$E$5:$E$503,"прошла"))</f>
        <v/>
      </c>
      <c r="G234" s="6" t="str">
        <f aca="false">IF(A234="","",COUNTIFS(Сессии!$B$5:$B$503,A234,Сессии!$E$5:$E$503,"неявка")+COUNTIFS(Сессии!$B$5:$B$503,A234,Сессии!$E$5:$E$503,"поздняя отмена"))</f>
        <v/>
      </c>
      <c r="H234" s="7" t="str">
        <f aca="false">IF(A234="","",IF(COUNTIF(Сессии!$B$5:$B$503,A234)=0,"",_xlfn.MAXIFS(Сессии!$A$5:$A$503,Сессии!$B$5:$B$503,A234)))</f>
        <v/>
      </c>
      <c r="I234" s="8" t="str">
        <f aca="false">IF(A234="","",SUMIFS(Сессии!$H$5:$H$503,Сессии!$B$5:$B$503,A234))</f>
        <v/>
      </c>
    </row>
    <row r="235" customFormat="false" ht="15" hidden="false" customHeight="false" outlineLevel="0" collapsed="false">
      <c r="A235" s="9"/>
      <c r="B235" s="9"/>
      <c r="C235" s="9"/>
      <c r="D235" s="10"/>
      <c r="E235" s="9"/>
      <c r="F235" s="6" t="str">
        <f aca="false">IF(A235="","",COUNTIFS(Сессии!$B$5:$B$503,A235,Сессии!$E$5:$E$503,"прошла"))</f>
        <v/>
      </c>
      <c r="G235" s="6" t="str">
        <f aca="false">IF(A235="","",COUNTIFS(Сессии!$B$5:$B$503,A235,Сессии!$E$5:$E$503,"неявка")+COUNTIFS(Сессии!$B$5:$B$503,A235,Сессии!$E$5:$E$503,"поздняя отмена"))</f>
        <v/>
      </c>
      <c r="H235" s="7" t="str">
        <f aca="false">IF(A235="","",IF(COUNTIF(Сессии!$B$5:$B$503,A235)=0,"",_xlfn.MAXIFS(Сессии!$A$5:$A$503,Сессии!$B$5:$B$503,A235)))</f>
        <v/>
      </c>
      <c r="I235" s="8" t="str">
        <f aca="false">IF(A235="","",SUMIFS(Сессии!$H$5:$H$503,Сессии!$B$5:$B$503,A235))</f>
        <v/>
      </c>
    </row>
    <row r="236" customFormat="false" ht="15" hidden="false" customHeight="false" outlineLevel="0" collapsed="false">
      <c r="A236" s="9"/>
      <c r="B236" s="9"/>
      <c r="C236" s="9"/>
      <c r="D236" s="10"/>
      <c r="E236" s="9"/>
      <c r="F236" s="6" t="str">
        <f aca="false">IF(A236="","",COUNTIFS(Сессии!$B$5:$B$503,A236,Сессии!$E$5:$E$503,"прошла"))</f>
        <v/>
      </c>
      <c r="G236" s="6" t="str">
        <f aca="false">IF(A236="","",COUNTIFS(Сессии!$B$5:$B$503,A236,Сессии!$E$5:$E$503,"неявка")+COUNTIFS(Сессии!$B$5:$B$503,A236,Сессии!$E$5:$E$503,"поздняя отмена"))</f>
        <v/>
      </c>
      <c r="H236" s="7" t="str">
        <f aca="false">IF(A236="","",IF(COUNTIF(Сессии!$B$5:$B$503,A236)=0,"",_xlfn.MAXIFS(Сессии!$A$5:$A$503,Сессии!$B$5:$B$503,A236)))</f>
        <v/>
      </c>
      <c r="I236" s="8" t="str">
        <f aca="false">IF(A236="","",SUMIFS(Сессии!$H$5:$H$503,Сессии!$B$5:$B$503,A236))</f>
        <v/>
      </c>
    </row>
    <row r="237" customFormat="false" ht="15" hidden="false" customHeight="false" outlineLevel="0" collapsed="false">
      <c r="A237" s="9"/>
      <c r="B237" s="9"/>
      <c r="C237" s="9"/>
      <c r="D237" s="10"/>
      <c r="E237" s="9"/>
      <c r="F237" s="6" t="str">
        <f aca="false">IF(A237="","",COUNTIFS(Сессии!$B$5:$B$503,A237,Сессии!$E$5:$E$503,"прошла"))</f>
        <v/>
      </c>
      <c r="G237" s="6" t="str">
        <f aca="false">IF(A237="","",COUNTIFS(Сессии!$B$5:$B$503,A237,Сессии!$E$5:$E$503,"неявка")+COUNTIFS(Сессии!$B$5:$B$503,A237,Сессии!$E$5:$E$503,"поздняя отмена"))</f>
        <v/>
      </c>
      <c r="H237" s="7" t="str">
        <f aca="false">IF(A237="","",IF(COUNTIF(Сессии!$B$5:$B$503,A237)=0,"",_xlfn.MAXIFS(Сессии!$A$5:$A$503,Сессии!$B$5:$B$503,A237)))</f>
        <v/>
      </c>
      <c r="I237" s="8" t="str">
        <f aca="false">IF(A237="","",SUMIFS(Сессии!$H$5:$H$503,Сессии!$B$5:$B$503,A237))</f>
        <v/>
      </c>
    </row>
    <row r="238" customFormat="false" ht="15" hidden="false" customHeight="false" outlineLevel="0" collapsed="false">
      <c r="A238" s="9"/>
      <c r="B238" s="9"/>
      <c r="C238" s="9"/>
      <c r="D238" s="10"/>
      <c r="E238" s="9"/>
      <c r="F238" s="6" t="str">
        <f aca="false">IF(A238="","",COUNTIFS(Сессии!$B$5:$B$503,A238,Сессии!$E$5:$E$503,"прошла"))</f>
        <v/>
      </c>
      <c r="G238" s="6" t="str">
        <f aca="false">IF(A238="","",COUNTIFS(Сессии!$B$5:$B$503,A238,Сессии!$E$5:$E$503,"неявка")+COUNTIFS(Сессии!$B$5:$B$503,A238,Сессии!$E$5:$E$503,"поздняя отмена"))</f>
        <v/>
      </c>
      <c r="H238" s="7" t="str">
        <f aca="false">IF(A238="","",IF(COUNTIF(Сессии!$B$5:$B$503,A238)=0,"",_xlfn.MAXIFS(Сессии!$A$5:$A$503,Сессии!$B$5:$B$503,A238)))</f>
        <v/>
      </c>
      <c r="I238" s="8" t="str">
        <f aca="false">IF(A238="","",SUMIFS(Сессии!$H$5:$H$503,Сессии!$B$5:$B$503,A238))</f>
        <v/>
      </c>
    </row>
    <row r="239" customFormat="false" ht="15" hidden="false" customHeight="false" outlineLevel="0" collapsed="false">
      <c r="A239" s="9"/>
      <c r="B239" s="9"/>
      <c r="C239" s="9"/>
      <c r="D239" s="10"/>
      <c r="E239" s="9"/>
      <c r="F239" s="6" t="str">
        <f aca="false">IF(A239="","",COUNTIFS(Сессии!$B$5:$B$503,A239,Сессии!$E$5:$E$503,"прошла"))</f>
        <v/>
      </c>
      <c r="G239" s="6" t="str">
        <f aca="false">IF(A239="","",COUNTIFS(Сессии!$B$5:$B$503,A239,Сессии!$E$5:$E$503,"неявка")+COUNTIFS(Сессии!$B$5:$B$503,A239,Сессии!$E$5:$E$503,"поздняя отмена"))</f>
        <v/>
      </c>
      <c r="H239" s="7" t="str">
        <f aca="false">IF(A239="","",IF(COUNTIF(Сессии!$B$5:$B$503,A239)=0,"",_xlfn.MAXIFS(Сессии!$A$5:$A$503,Сессии!$B$5:$B$503,A239)))</f>
        <v/>
      </c>
      <c r="I239" s="8" t="str">
        <f aca="false">IF(A239="","",SUMIFS(Сессии!$H$5:$H$503,Сессии!$B$5:$B$503,A239))</f>
        <v/>
      </c>
    </row>
    <row r="240" customFormat="false" ht="15" hidden="false" customHeight="false" outlineLevel="0" collapsed="false">
      <c r="A240" s="9"/>
      <c r="B240" s="9"/>
      <c r="C240" s="9"/>
      <c r="D240" s="10"/>
      <c r="E240" s="9"/>
      <c r="F240" s="6" t="str">
        <f aca="false">IF(A240="","",COUNTIFS(Сессии!$B$5:$B$503,A240,Сессии!$E$5:$E$503,"прошла"))</f>
        <v/>
      </c>
      <c r="G240" s="6" t="str">
        <f aca="false">IF(A240="","",COUNTIFS(Сессии!$B$5:$B$503,A240,Сессии!$E$5:$E$503,"неявка")+COUNTIFS(Сессии!$B$5:$B$503,A240,Сессии!$E$5:$E$503,"поздняя отмена"))</f>
        <v/>
      </c>
      <c r="H240" s="7" t="str">
        <f aca="false">IF(A240="","",IF(COUNTIF(Сессии!$B$5:$B$503,A240)=0,"",_xlfn.MAXIFS(Сессии!$A$5:$A$503,Сессии!$B$5:$B$503,A240)))</f>
        <v/>
      </c>
      <c r="I240" s="8" t="str">
        <f aca="false">IF(A240="","",SUMIFS(Сессии!$H$5:$H$503,Сессии!$B$5:$B$503,A240))</f>
        <v/>
      </c>
    </row>
    <row r="241" customFormat="false" ht="15" hidden="false" customHeight="false" outlineLevel="0" collapsed="false">
      <c r="A241" s="9"/>
      <c r="B241" s="9"/>
      <c r="C241" s="9"/>
      <c r="D241" s="10"/>
      <c r="E241" s="9"/>
      <c r="F241" s="6" t="str">
        <f aca="false">IF(A241="","",COUNTIFS(Сессии!$B$5:$B$503,A241,Сессии!$E$5:$E$503,"прошла"))</f>
        <v/>
      </c>
      <c r="G241" s="6" t="str">
        <f aca="false">IF(A241="","",COUNTIFS(Сессии!$B$5:$B$503,A241,Сессии!$E$5:$E$503,"неявка")+COUNTIFS(Сессии!$B$5:$B$503,A241,Сессии!$E$5:$E$503,"поздняя отмена"))</f>
        <v/>
      </c>
      <c r="H241" s="7" t="str">
        <f aca="false">IF(A241="","",IF(COUNTIF(Сессии!$B$5:$B$503,A241)=0,"",_xlfn.MAXIFS(Сессии!$A$5:$A$503,Сессии!$B$5:$B$503,A241)))</f>
        <v/>
      </c>
      <c r="I241" s="8" t="str">
        <f aca="false">IF(A241="","",SUMIFS(Сессии!$H$5:$H$503,Сессии!$B$5:$B$503,A241))</f>
        <v/>
      </c>
    </row>
    <row r="242" customFormat="false" ht="15" hidden="false" customHeight="false" outlineLevel="0" collapsed="false">
      <c r="A242" s="9"/>
      <c r="B242" s="9"/>
      <c r="C242" s="9"/>
      <c r="D242" s="10"/>
      <c r="E242" s="9"/>
      <c r="F242" s="6" t="str">
        <f aca="false">IF(A242="","",COUNTIFS(Сессии!$B$5:$B$503,A242,Сессии!$E$5:$E$503,"прошла"))</f>
        <v/>
      </c>
      <c r="G242" s="6" t="str">
        <f aca="false">IF(A242="","",COUNTIFS(Сессии!$B$5:$B$503,A242,Сессии!$E$5:$E$503,"неявка")+COUNTIFS(Сессии!$B$5:$B$503,A242,Сессии!$E$5:$E$503,"поздняя отмена"))</f>
        <v/>
      </c>
      <c r="H242" s="7" t="str">
        <f aca="false">IF(A242="","",IF(COUNTIF(Сессии!$B$5:$B$503,A242)=0,"",_xlfn.MAXIFS(Сессии!$A$5:$A$503,Сессии!$B$5:$B$503,A242)))</f>
        <v/>
      </c>
      <c r="I242" s="8" t="str">
        <f aca="false">IF(A242="","",SUMIFS(Сессии!$H$5:$H$503,Сессии!$B$5:$B$503,A242))</f>
        <v/>
      </c>
    </row>
    <row r="243" customFormat="false" ht="15" hidden="false" customHeight="false" outlineLevel="0" collapsed="false">
      <c r="A243" s="9"/>
      <c r="B243" s="9"/>
      <c r="C243" s="9"/>
      <c r="D243" s="10"/>
      <c r="E243" s="9"/>
      <c r="F243" s="6" t="str">
        <f aca="false">IF(A243="","",COUNTIFS(Сессии!$B$5:$B$503,A243,Сессии!$E$5:$E$503,"прошла"))</f>
        <v/>
      </c>
      <c r="G243" s="6" t="str">
        <f aca="false">IF(A243="","",COUNTIFS(Сессии!$B$5:$B$503,A243,Сессии!$E$5:$E$503,"неявка")+COUNTIFS(Сессии!$B$5:$B$503,A243,Сессии!$E$5:$E$503,"поздняя отмена"))</f>
        <v/>
      </c>
      <c r="H243" s="7" t="str">
        <f aca="false">IF(A243="","",IF(COUNTIF(Сессии!$B$5:$B$503,A243)=0,"",_xlfn.MAXIFS(Сессии!$A$5:$A$503,Сессии!$B$5:$B$503,A243)))</f>
        <v/>
      </c>
      <c r="I243" s="8" t="str">
        <f aca="false">IF(A243="","",SUMIFS(Сессии!$H$5:$H$503,Сессии!$B$5:$B$503,A243))</f>
        <v/>
      </c>
    </row>
    <row r="244" customFormat="false" ht="15" hidden="false" customHeight="false" outlineLevel="0" collapsed="false">
      <c r="A244" s="9"/>
      <c r="B244" s="9"/>
      <c r="C244" s="9"/>
      <c r="D244" s="10"/>
      <c r="E244" s="9"/>
      <c r="F244" s="6" t="str">
        <f aca="false">IF(A244="","",COUNTIFS(Сессии!$B$5:$B$503,A244,Сессии!$E$5:$E$503,"прошла"))</f>
        <v/>
      </c>
      <c r="G244" s="6" t="str">
        <f aca="false">IF(A244="","",COUNTIFS(Сессии!$B$5:$B$503,A244,Сессии!$E$5:$E$503,"неявка")+COUNTIFS(Сессии!$B$5:$B$503,A244,Сессии!$E$5:$E$503,"поздняя отмена"))</f>
        <v/>
      </c>
      <c r="H244" s="7" t="str">
        <f aca="false">IF(A244="","",IF(COUNTIF(Сессии!$B$5:$B$503,A244)=0,"",_xlfn.MAXIFS(Сессии!$A$5:$A$503,Сессии!$B$5:$B$503,A244)))</f>
        <v/>
      </c>
      <c r="I244" s="8" t="str">
        <f aca="false">IF(A244="","",SUMIFS(Сессии!$H$5:$H$503,Сессии!$B$5:$B$503,A244))</f>
        <v/>
      </c>
    </row>
    <row r="245" customFormat="false" ht="15" hidden="false" customHeight="false" outlineLevel="0" collapsed="false">
      <c r="A245" s="9"/>
      <c r="B245" s="9"/>
      <c r="C245" s="9"/>
      <c r="D245" s="10"/>
      <c r="E245" s="9"/>
      <c r="F245" s="6" t="str">
        <f aca="false">IF(A245="","",COUNTIFS(Сессии!$B$5:$B$503,A245,Сессии!$E$5:$E$503,"прошла"))</f>
        <v/>
      </c>
      <c r="G245" s="6" t="str">
        <f aca="false">IF(A245="","",COUNTIFS(Сессии!$B$5:$B$503,A245,Сессии!$E$5:$E$503,"неявка")+COUNTIFS(Сессии!$B$5:$B$503,A245,Сессии!$E$5:$E$503,"поздняя отмена"))</f>
        <v/>
      </c>
      <c r="H245" s="7" t="str">
        <f aca="false">IF(A245="","",IF(COUNTIF(Сессии!$B$5:$B$503,A245)=0,"",_xlfn.MAXIFS(Сессии!$A$5:$A$503,Сессии!$B$5:$B$503,A245)))</f>
        <v/>
      </c>
      <c r="I245" s="8" t="str">
        <f aca="false">IF(A245="","",SUMIFS(Сессии!$H$5:$H$503,Сессии!$B$5:$B$503,A245))</f>
        <v/>
      </c>
    </row>
    <row r="246" customFormat="false" ht="15" hidden="false" customHeight="false" outlineLevel="0" collapsed="false">
      <c r="A246" s="9"/>
      <c r="B246" s="9"/>
      <c r="C246" s="9"/>
      <c r="D246" s="10"/>
      <c r="E246" s="9"/>
      <c r="F246" s="6" t="str">
        <f aca="false">IF(A246="","",COUNTIFS(Сессии!$B$5:$B$503,A246,Сессии!$E$5:$E$503,"прошла"))</f>
        <v/>
      </c>
      <c r="G246" s="6" t="str">
        <f aca="false">IF(A246="","",COUNTIFS(Сессии!$B$5:$B$503,A246,Сессии!$E$5:$E$503,"неявка")+COUNTIFS(Сессии!$B$5:$B$503,A246,Сессии!$E$5:$E$503,"поздняя отмена"))</f>
        <v/>
      </c>
      <c r="H246" s="7" t="str">
        <f aca="false">IF(A246="","",IF(COUNTIF(Сессии!$B$5:$B$503,A246)=0,"",_xlfn.MAXIFS(Сессии!$A$5:$A$503,Сессии!$B$5:$B$503,A246)))</f>
        <v/>
      </c>
      <c r="I246" s="8" t="str">
        <f aca="false">IF(A246="","",SUMIFS(Сессии!$H$5:$H$503,Сессии!$B$5:$B$503,A246))</f>
        <v/>
      </c>
    </row>
    <row r="247" customFormat="false" ht="15" hidden="false" customHeight="false" outlineLevel="0" collapsed="false">
      <c r="A247" s="9"/>
      <c r="B247" s="9"/>
      <c r="C247" s="9"/>
      <c r="D247" s="10"/>
      <c r="E247" s="9"/>
      <c r="F247" s="6" t="str">
        <f aca="false">IF(A247="","",COUNTIFS(Сессии!$B$5:$B$503,A247,Сессии!$E$5:$E$503,"прошла"))</f>
        <v/>
      </c>
      <c r="G247" s="6" t="str">
        <f aca="false">IF(A247="","",COUNTIFS(Сессии!$B$5:$B$503,A247,Сессии!$E$5:$E$503,"неявка")+COUNTIFS(Сессии!$B$5:$B$503,A247,Сессии!$E$5:$E$503,"поздняя отмена"))</f>
        <v/>
      </c>
      <c r="H247" s="7" t="str">
        <f aca="false">IF(A247="","",IF(COUNTIF(Сессии!$B$5:$B$503,A247)=0,"",_xlfn.MAXIFS(Сессии!$A$5:$A$503,Сессии!$B$5:$B$503,A247)))</f>
        <v/>
      </c>
      <c r="I247" s="8" t="str">
        <f aca="false">IF(A247="","",SUMIFS(Сессии!$H$5:$H$503,Сессии!$B$5:$B$503,A247))</f>
        <v/>
      </c>
    </row>
    <row r="248" customFormat="false" ht="15" hidden="false" customHeight="false" outlineLevel="0" collapsed="false">
      <c r="A248" s="9"/>
      <c r="B248" s="9"/>
      <c r="C248" s="9"/>
      <c r="D248" s="10"/>
      <c r="E248" s="9"/>
      <c r="F248" s="6" t="str">
        <f aca="false">IF(A248="","",COUNTIFS(Сессии!$B$5:$B$503,A248,Сессии!$E$5:$E$503,"прошла"))</f>
        <v/>
      </c>
      <c r="G248" s="6" t="str">
        <f aca="false">IF(A248="","",COUNTIFS(Сессии!$B$5:$B$503,A248,Сессии!$E$5:$E$503,"неявка")+COUNTIFS(Сессии!$B$5:$B$503,A248,Сессии!$E$5:$E$503,"поздняя отмена"))</f>
        <v/>
      </c>
      <c r="H248" s="7" t="str">
        <f aca="false">IF(A248="","",IF(COUNTIF(Сессии!$B$5:$B$503,A248)=0,"",_xlfn.MAXIFS(Сессии!$A$5:$A$503,Сессии!$B$5:$B$503,A248)))</f>
        <v/>
      </c>
      <c r="I248" s="8" t="str">
        <f aca="false">IF(A248="","",SUMIFS(Сессии!$H$5:$H$503,Сессии!$B$5:$B$503,A248))</f>
        <v/>
      </c>
    </row>
    <row r="249" customFormat="false" ht="15" hidden="false" customHeight="false" outlineLevel="0" collapsed="false">
      <c r="A249" s="9"/>
      <c r="B249" s="9"/>
      <c r="C249" s="9"/>
      <c r="D249" s="10"/>
      <c r="E249" s="9"/>
      <c r="F249" s="6" t="str">
        <f aca="false">IF(A249="","",COUNTIFS(Сессии!$B$5:$B$503,A249,Сессии!$E$5:$E$503,"прошла"))</f>
        <v/>
      </c>
      <c r="G249" s="6" t="str">
        <f aca="false">IF(A249="","",COUNTIFS(Сессии!$B$5:$B$503,A249,Сессии!$E$5:$E$503,"неявка")+COUNTIFS(Сессии!$B$5:$B$503,A249,Сессии!$E$5:$E$503,"поздняя отмена"))</f>
        <v/>
      </c>
      <c r="H249" s="7" t="str">
        <f aca="false">IF(A249="","",IF(COUNTIF(Сессии!$B$5:$B$503,A249)=0,"",_xlfn.MAXIFS(Сессии!$A$5:$A$503,Сессии!$B$5:$B$503,A249)))</f>
        <v/>
      </c>
      <c r="I249" s="8" t="str">
        <f aca="false">IF(A249="","",SUMIFS(Сессии!$H$5:$H$503,Сессии!$B$5:$B$503,A249))</f>
        <v/>
      </c>
    </row>
    <row r="250" customFormat="false" ht="15" hidden="false" customHeight="false" outlineLevel="0" collapsed="false">
      <c r="A250" s="9"/>
      <c r="B250" s="9"/>
      <c r="C250" s="9"/>
      <c r="D250" s="10"/>
      <c r="E250" s="9"/>
      <c r="F250" s="6" t="str">
        <f aca="false">IF(A250="","",COUNTIFS(Сессии!$B$5:$B$503,A250,Сессии!$E$5:$E$503,"прошла"))</f>
        <v/>
      </c>
      <c r="G250" s="6" t="str">
        <f aca="false">IF(A250="","",COUNTIFS(Сессии!$B$5:$B$503,A250,Сессии!$E$5:$E$503,"неявка")+COUNTIFS(Сессии!$B$5:$B$503,A250,Сессии!$E$5:$E$503,"поздняя отмена"))</f>
        <v/>
      </c>
      <c r="H250" s="7" t="str">
        <f aca="false">IF(A250="","",IF(COUNTIF(Сессии!$B$5:$B$503,A250)=0,"",_xlfn.MAXIFS(Сессии!$A$5:$A$503,Сессии!$B$5:$B$503,A250)))</f>
        <v/>
      </c>
      <c r="I250" s="8" t="str">
        <f aca="false">IF(A250="","",SUMIFS(Сессии!$H$5:$H$503,Сессии!$B$5:$B$503,A250))</f>
        <v/>
      </c>
    </row>
    <row r="251" customFormat="false" ht="15" hidden="false" customHeight="false" outlineLevel="0" collapsed="false">
      <c r="A251" s="9"/>
      <c r="B251" s="9"/>
      <c r="C251" s="9"/>
      <c r="D251" s="10"/>
      <c r="E251" s="9"/>
      <c r="F251" s="6" t="str">
        <f aca="false">IF(A251="","",COUNTIFS(Сессии!$B$5:$B$503,A251,Сессии!$E$5:$E$503,"прошла"))</f>
        <v/>
      </c>
      <c r="G251" s="6" t="str">
        <f aca="false">IF(A251="","",COUNTIFS(Сессии!$B$5:$B$503,A251,Сессии!$E$5:$E$503,"неявка")+COUNTIFS(Сессии!$B$5:$B$503,A251,Сессии!$E$5:$E$503,"поздняя отмена"))</f>
        <v/>
      </c>
      <c r="H251" s="7" t="str">
        <f aca="false">IF(A251="","",IF(COUNTIF(Сессии!$B$5:$B$503,A251)=0,"",_xlfn.MAXIFS(Сессии!$A$5:$A$503,Сессии!$B$5:$B$503,A251)))</f>
        <v/>
      </c>
      <c r="I251" s="8" t="str">
        <f aca="false">IF(A251="","",SUMIFS(Сессии!$H$5:$H$503,Сессии!$B$5:$B$503,A251))</f>
        <v/>
      </c>
    </row>
    <row r="252" customFormat="false" ht="15" hidden="false" customHeight="false" outlineLevel="0" collapsed="false">
      <c r="A252" s="9"/>
      <c r="B252" s="9"/>
      <c r="C252" s="9"/>
      <c r="D252" s="10"/>
      <c r="E252" s="9"/>
      <c r="F252" s="6" t="str">
        <f aca="false">IF(A252="","",COUNTIFS(Сессии!$B$5:$B$503,A252,Сессии!$E$5:$E$503,"прошла"))</f>
        <v/>
      </c>
      <c r="G252" s="6" t="str">
        <f aca="false">IF(A252="","",COUNTIFS(Сессии!$B$5:$B$503,A252,Сессии!$E$5:$E$503,"неявка")+COUNTIFS(Сессии!$B$5:$B$503,A252,Сессии!$E$5:$E$503,"поздняя отмена"))</f>
        <v/>
      </c>
      <c r="H252" s="7" t="str">
        <f aca="false">IF(A252="","",IF(COUNTIF(Сессии!$B$5:$B$503,A252)=0,"",_xlfn.MAXIFS(Сессии!$A$5:$A$503,Сессии!$B$5:$B$503,A252)))</f>
        <v/>
      </c>
      <c r="I252" s="8" t="str">
        <f aca="false">IF(A252="","",SUMIFS(Сессии!$H$5:$H$503,Сессии!$B$5:$B$503,A252))</f>
        <v/>
      </c>
    </row>
    <row r="253" customFormat="false" ht="15" hidden="false" customHeight="false" outlineLevel="0" collapsed="false">
      <c r="A253" s="9"/>
      <c r="B253" s="9"/>
      <c r="C253" s="9"/>
      <c r="D253" s="10"/>
      <c r="E253" s="9"/>
      <c r="F253" s="6" t="str">
        <f aca="false">IF(A253="","",COUNTIFS(Сессии!$B$5:$B$503,A253,Сессии!$E$5:$E$503,"прошла"))</f>
        <v/>
      </c>
      <c r="G253" s="6" t="str">
        <f aca="false">IF(A253="","",COUNTIFS(Сессии!$B$5:$B$503,A253,Сессии!$E$5:$E$503,"неявка")+COUNTIFS(Сессии!$B$5:$B$503,A253,Сессии!$E$5:$E$503,"поздняя отмена"))</f>
        <v/>
      </c>
      <c r="H253" s="7" t="str">
        <f aca="false">IF(A253="","",IF(COUNTIF(Сессии!$B$5:$B$503,A253)=0,"",_xlfn.MAXIFS(Сессии!$A$5:$A$503,Сессии!$B$5:$B$503,A253)))</f>
        <v/>
      </c>
      <c r="I253" s="8" t="str">
        <f aca="false">IF(A253="","",SUMIFS(Сессии!$H$5:$H$503,Сессии!$B$5:$B$503,A253))</f>
        <v/>
      </c>
    </row>
    <row r="254" customFormat="false" ht="15" hidden="false" customHeight="false" outlineLevel="0" collapsed="false">
      <c r="A254" s="9"/>
      <c r="B254" s="9"/>
      <c r="C254" s="9"/>
      <c r="D254" s="10"/>
      <c r="E254" s="9"/>
      <c r="F254" s="6" t="str">
        <f aca="false">IF(A254="","",COUNTIFS(Сессии!$B$5:$B$503,A254,Сессии!$E$5:$E$503,"прошла"))</f>
        <v/>
      </c>
      <c r="G254" s="6" t="str">
        <f aca="false">IF(A254="","",COUNTIFS(Сессии!$B$5:$B$503,A254,Сессии!$E$5:$E$503,"неявка")+COUNTIFS(Сессии!$B$5:$B$503,A254,Сессии!$E$5:$E$503,"поздняя отмена"))</f>
        <v/>
      </c>
      <c r="H254" s="7" t="str">
        <f aca="false">IF(A254="","",IF(COUNTIF(Сессии!$B$5:$B$503,A254)=0,"",_xlfn.MAXIFS(Сессии!$A$5:$A$503,Сессии!$B$5:$B$503,A254)))</f>
        <v/>
      </c>
      <c r="I254" s="8" t="str">
        <f aca="false">IF(A254="","",SUMIFS(Сессии!$H$5:$H$503,Сессии!$B$5:$B$503,A254))</f>
        <v/>
      </c>
    </row>
    <row r="255" customFormat="false" ht="15" hidden="false" customHeight="false" outlineLevel="0" collapsed="false">
      <c r="A255" s="9"/>
      <c r="B255" s="9"/>
      <c r="C255" s="9"/>
      <c r="D255" s="10"/>
      <c r="E255" s="9"/>
      <c r="F255" s="6" t="str">
        <f aca="false">IF(A255="","",COUNTIFS(Сессии!$B$5:$B$503,A255,Сессии!$E$5:$E$503,"прошла"))</f>
        <v/>
      </c>
      <c r="G255" s="6" t="str">
        <f aca="false">IF(A255="","",COUNTIFS(Сессии!$B$5:$B$503,A255,Сессии!$E$5:$E$503,"неявка")+COUNTIFS(Сессии!$B$5:$B$503,A255,Сессии!$E$5:$E$503,"поздняя отмена"))</f>
        <v/>
      </c>
      <c r="H255" s="7" t="str">
        <f aca="false">IF(A255="","",IF(COUNTIF(Сессии!$B$5:$B$503,A255)=0,"",_xlfn.MAXIFS(Сессии!$A$5:$A$503,Сессии!$B$5:$B$503,A255)))</f>
        <v/>
      </c>
      <c r="I255" s="8" t="str">
        <f aca="false">IF(A255="","",SUMIFS(Сессии!$H$5:$H$503,Сессии!$B$5:$B$503,A255))</f>
        <v/>
      </c>
    </row>
    <row r="256" customFormat="false" ht="15" hidden="false" customHeight="false" outlineLevel="0" collapsed="false">
      <c r="A256" s="9"/>
      <c r="B256" s="9"/>
      <c r="C256" s="9"/>
      <c r="D256" s="10"/>
      <c r="E256" s="9"/>
      <c r="F256" s="6" t="str">
        <f aca="false">IF(A256="","",COUNTIFS(Сессии!$B$5:$B$503,A256,Сессии!$E$5:$E$503,"прошла"))</f>
        <v/>
      </c>
      <c r="G256" s="6" t="str">
        <f aca="false">IF(A256="","",COUNTIFS(Сессии!$B$5:$B$503,A256,Сессии!$E$5:$E$503,"неявка")+COUNTIFS(Сессии!$B$5:$B$503,A256,Сессии!$E$5:$E$503,"поздняя отмена"))</f>
        <v/>
      </c>
      <c r="H256" s="7" t="str">
        <f aca="false">IF(A256="","",IF(COUNTIF(Сессии!$B$5:$B$503,A256)=0,"",_xlfn.MAXIFS(Сессии!$A$5:$A$503,Сессии!$B$5:$B$503,A256)))</f>
        <v/>
      </c>
      <c r="I256" s="8" t="str">
        <f aca="false">IF(A256="","",SUMIFS(Сессии!$H$5:$H$503,Сессии!$B$5:$B$503,A256))</f>
        <v/>
      </c>
    </row>
    <row r="257" customFormat="false" ht="15" hidden="false" customHeight="false" outlineLevel="0" collapsed="false">
      <c r="A257" s="9"/>
      <c r="B257" s="9"/>
      <c r="C257" s="9"/>
      <c r="D257" s="10"/>
      <c r="E257" s="9"/>
      <c r="F257" s="6" t="str">
        <f aca="false">IF(A257="","",COUNTIFS(Сессии!$B$5:$B$503,A257,Сессии!$E$5:$E$503,"прошла"))</f>
        <v/>
      </c>
      <c r="G257" s="6" t="str">
        <f aca="false">IF(A257="","",COUNTIFS(Сессии!$B$5:$B$503,A257,Сессии!$E$5:$E$503,"неявка")+COUNTIFS(Сессии!$B$5:$B$503,A257,Сессии!$E$5:$E$503,"поздняя отмена"))</f>
        <v/>
      </c>
      <c r="H257" s="7" t="str">
        <f aca="false">IF(A257="","",IF(COUNTIF(Сессии!$B$5:$B$503,A257)=0,"",_xlfn.MAXIFS(Сессии!$A$5:$A$503,Сессии!$B$5:$B$503,A257)))</f>
        <v/>
      </c>
      <c r="I257" s="8" t="str">
        <f aca="false">IF(A257="","",SUMIFS(Сессии!$H$5:$H$503,Сессии!$B$5:$B$503,A257))</f>
        <v/>
      </c>
    </row>
    <row r="258" customFormat="false" ht="15" hidden="false" customHeight="false" outlineLevel="0" collapsed="false">
      <c r="A258" s="9"/>
      <c r="B258" s="9"/>
      <c r="C258" s="9"/>
      <c r="D258" s="10"/>
      <c r="E258" s="9"/>
      <c r="F258" s="6" t="str">
        <f aca="false">IF(A258="","",COUNTIFS(Сессии!$B$5:$B$503,A258,Сессии!$E$5:$E$503,"прошла"))</f>
        <v/>
      </c>
      <c r="G258" s="6" t="str">
        <f aca="false">IF(A258="","",COUNTIFS(Сессии!$B$5:$B$503,A258,Сессии!$E$5:$E$503,"неявка")+COUNTIFS(Сессии!$B$5:$B$503,A258,Сессии!$E$5:$E$503,"поздняя отмена"))</f>
        <v/>
      </c>
      <c r="H258" s="7" t="str">
        <f aca="false">IF(A258="","",IF(COUNTIF(Сессии!$B$5:$B$503,A258)=0,"",_xlfn.MAXIFS(Сессии!$A$5:$A$503,Сессии!$B$5:$B$503,A258)))</f>
        <v/>
      </c>
      <c r="I258" s="8" t="str">
        <f aca="false">IF(A258="","",SUMIFS(Сессии!$H$5:$H$503,Сессии!$B$5:$B$503,A258))</f>
        <v/>
      </c>
    </row>
    <row r="259" customFormat="false" ht="15" hidden="false" customHeight="false" outlineLevel="0" collapsed="false">
      <c r="A259" s="9"/>
      <c r="B259" s="9"/>
      <c r="C259" s="9"/>
      <c r="D259" s="10"/>
      <c r="E259" s="9"/>
      <c r="F259" s="6" t="str">
        <f aca="false">IF(A259="","",COUNTIFS(Сессии!$B$5:$B$503,A259,Сессии!$E$5:$E$503,"прошла"))</f>
        <v/>
      </c>
      <c r="G259" s="6" t="str">
        <f aca="false">IF(A259="","",COUNTIFS(Сессии!$B$5:$B$503,A259,Сессии!$E$5:$E$503,"неявка")+COUNTIFS(Сессии!$B$5:$B$503,A259,Сессии!$E$5:$E$503,"поздняя отмена"))</f>
        <v/>
      </c>
      <c r="H259" s="7" t="str">
        <f aca="false">IF(A259="","",IF(COUNTIF(Сессии!$B$5:$B$503,A259)=0,"",_xlfn.MAXIFS(Сессии!$A$5:$A$503,Сессии!$B$5:$B$503,A259)))</f>
        <v/>
      </c>
      <c r="I259" s="8" t="str">
        <f aca="false">IF(A259="","",SUMIFS(Сессии!$H$5:$H$503,Сессии!$B$5:$B$503,A259))</f>
        <v/>
      </c>
    </row>
    <row r="260" customFormat="false" ht="15" hidden="false" customHeight="false" outlineLevel="0" collapsed="false">
      <c r="A260" s="9"/>
      <c r="B260" s="9"/>
      <c r="C260" s="9"/>
      <c r="D260" s="10"/>
      <c r="E260" s="9"/>
      <c r="F260" s="6" t="str">
        <f aca="false">IF(A260="","",COUNTIFS(Сессии!$B$5:$B$503,A260,Сессии!$E$5:$E$503,"прошла"))</f>
        <v/>
      </c>
      <c r="G260" s="6" t="str">
        <f aca="false">IF(A260="","",COUNTIFS(Сессии!$B$5:$B$503,A260,Сессии!$E$5:$E$503,"неявка")+COUNTIFS(Сессии!$B$5:$B$503,A260,Сессии!$E$5:$E$503,"поздняя отмена"))</f>
        <v/>
      </c>
      <c r="H260" s="7" t="str">
        <f aca="false">IF(A260="","",IF(COUNTIF(Сессии!$B$5:$B$503,A260)=0,"",_xlfn.MAXIFS(Сессии!$A$5:$A$503,Сессии!$B$5:$B$503,A260)))</f>
        <v/>
      </c>
      <c r="I260" s="8" t="str">
        <f aca="false">IF(A260="","",SUMIFS(Сессии!$H$5:$H$503,Сессии!$B$5:$B$503,A260))</f>
        <v/>
      </c>
    </row>
    <row r="261" customFormat="false" ht="15" hidden="false" customHeight="false" outlineLevel="0" collapsed="false">
      <c r="A261" s="9"/>
      <c r="B261" s="9"/>
      <c r="C261" s="9"/>
      <c r="D261" s="10"/>
      <c r="E261" s="9"/>
      <c r="F261" s="6" t="str">
        <f aca="false">IF(A261="","",COUNTIFS(Сессии!$B$5:$B$503,A261,Сессии!$E$5:$E$503,"прошла"))</f>
        <v/>
      </c>
      <c r="G261" s="6" t="str">
        <f aca="false">IF(A261="","",COUNTIFS(Сессии!$B$5:$B$503,A261,Сессии!$E$5:$E$503,"неявка")+COUNTIFS(Сессии!$B$5:$B$503,A261,Сессии!$E$5:$E$503,"поздняя отмена"))</f>
        <v/>
      </c>
      <c r="H261" s="7" t="str">
        <f aca="false">IF(A261="","",IF(COUNTIF(Сессии!$B$5:$B$503,A261)=0,"",_xlfn.MAXIFS(Сессии!$A$5:$A$503,Сессии!$B$5:$B$503,A261)))</f>
        <v/>
      </c>
      <c r="I261" s="8" t="str">
        <f aca="false">IF(A261="","",SUMIFS(Сессии!$H$5:$H$503,Сессии!$B$5:$B$503,A261))</f>
        <v/>
      </c>
    </row>
    <row r="262" customFormat="false" ht="15" hidden="false" customHeight="false" outlineLevel="0" collapsed="false">
      <c r="A262" s="9"/>
      <c r="B262" s="9"/>
      <c r="C262" s="9"/>
      <c r="D262" s="10"/>
      <c r="E262" s="9"/>
      <c r="F262" s="6" t="str">
        <f aca="false">IF(A262="","",COUNTIFS(Сессии!$B$5:$B$503,A262,Сессии!$E$5:$E$503,"прошла"))</f>
        <v/>
      </c>
      <c r="G262" s="6" t="str">
        <f aca="false">IF(A262="","",COUNTIFS(Сессии!$B$5:$B$503,A262,Сессии!$E$5:$E$503,"неявка")+COUNTIFS(Сессии!$B$5:$B$503,A262,Сессии!$E$5:$E$503,"поздняя отмена"))</f>
        <v/>
      </c>
      <c r="H262" s="7" t="str">
        <f aca="false">IF(A262="","",IF(COUNTIF(Сессии!$B$5:$B$503,A262)=0,"",_xlfn.MAXIFS(Сессии!$A$5:$A$503,Сессии!$B$5:$B$503,A262)))</f>
        <v/>
      </c>
      <c r="I262" s="8" t="str">
        <f aca="false">IF(A262="","",SUMIFS(Сессии!$H$5:$H$503,Сессии!$B$5:$B$503,A262))</f>
        <v/>
      </c>
    </row>
    <row r="263" customFormat="false" ht="15" hidden="false" customHeight="false" outlineLevel="0" collapsed="false">
      <c r="A263" s="9"/>
      <c r="B263" s="9"/>
      <c r="C263" s="9"/>
      <c r="D263" s="10"/>
      <c r="E263" s="9"/>
      <c r="F263" s="6" t="str">
        <f aca="false">IF(A263="","",COUNTIFS(Сессии!$B$5:$B$503,A263,Сессии!$E$5:$E$503,"прошла"))</f>
        <v/>
      </c>
      <c r="G263" s="6" t="str">
        <f aca="false">IF(A263="","",COUNTIFS(Сессии!$B$5:$B$503,A263,Сессии!$E$5:$E$503,"неявка")+COUNTIFS(Сессии!$B$5:$B$503,A263,Сессии!$E$5:$E$503,"поздняя отмена"))</f>
        <v/>
      </c>
      <c r="H263" s="7" t="str">
        <f aca="false">IF(A263="","",IF(COUNTIF(Сессии!$B$5:$B$503,A263)=0,"",_xlfn.MAXIFS(Сессии!$A$5:$A$503,Сессии!$B$5:$B$503,A263)))</f>
        <v/>
      </c>
      <c r="I263" s="8" t="str">
        <f aca="false">IF(A263="","",SUMIFS(Сессии!$H$5:$H$503,Сессии!$B$5:$B$503,A263))</f>
        <v/>
      </c>
    </row>
    <row r="264" customFormat="false" ht="15" hidden="false" customHeight="false" outlineLevel="0" collapsed="false">
      <c r="A264" s="9"/>
      <c r="B264" s="9"/>
      <c r="C264" s="9"/>
      <c r="D264" s="10"/>
      <c r="E264" s="9"/>
      <c r="F264" s="6" t="str">
        <f aca="false">IF(A264="","",COUNTIFS(Сессии!$B$5:$B$503,A264,Сессии!$E$5:$E$503,"прошла"))</f>
        <v/>
      </c>
      <c r="G264" s="6" t="str">
        <f aca="false">IF(A264="","",COUNTIFS(Сессии!$B$5:$B$503,A264,Сессии!$E$5:$E$503,"неявка")+COUNTIFS(Сессии!$B$5:$B$503,A264,Сессии!$E$5:$E$503,"поздняя отмена"))</f>
        <v/>
      </c>
      <c r="H264" s="7" t="str">
        <f aca="false">IF(A264="","",IF(COUNTIF(Сессии!$B$5:$B$503,A264)=0,"",_xlfn.MAXIFS(Сессии!$A$5:$A$503,Сессии!$B$5:$B$503,A264)))</f>
        <v/>
      </c>
      <c r="I264" s="8" t="str">
        <f aca="false">IF(A264="","",SUMIFS(Сессии!$H$5:$H$503,Сессии!$B$5:$B$503,A264))</f>
        <v/>
      </c>
    </row>
    <row r="265" customFormat="false" ht="15" hidden="false" customHeight="false" outlineLevel="0" collapsed="false">
      <c r="A265" s="9"/>
      <c r="B265" s="9"/>
      <c r="C265" s="9"/>
      <c r="D265" s="10"/>
      <c r="E265" s="9"/>
      <c r="F265" s="6" t="str">
        <f aca="false">IF(A265="","",COUNTIFS(Сессии!$B$5:$B$503,A265,Сессии!$E$5:$E$503,"прошла"))</f>
        <v/>
      </c>
      <c r="G265" s="6" t="str">
        <f aca="false">IF(A265="","",COUNTIFS(Сессии!$B$5:$B$503,A265,Сессии!$E$5:$E$503,"неявка")+COUNTIFS(Сессии!$B$5:$B$503,A265,Сессии!$E$5:$E$503,"поздняя отмена"))</f>
        <v/>
      </c>
      <c r="H265" s="7" t="str">
        <f aca="false">IF(A265="","",IF(COUNTIF(Сессии!$B$5:$B$503,A265)=0,"",_xlfn.MAXIFS(Сессии!$A$5:$A$503,Сессии!$B$5:$B$503,A265)))</f>
        <v/>
      </c>
      <c r="I265" s="8" t="str">
        <f aca="false">IF(A265="","",SUMIFS(Сессии!$H$5:$H$503,Сессии!$B$5:$B$503,A265))</f>
        <v/>
      </c>
    </row>
    <row r="266" customFormat="false" ht="15" hidden="false" customHeight="false" outlineLevel="0" collapsed="false">
      <c r="A266" s="9"/>
      <c r="B266" s="9"/>
      <c r="C266" s="9"/>
      <c r="D266" s="10"/>
      <c r="E266" s="9"/>
      <c r="F266" s="6" t="str">
        <f aca="false">IF(A266="","",COUNTIFS(Сессии!$B$5:$B$503,A266,Сессии!$E$5:$E$503,"прошла"))</f>
        <v/>
      </c>
      <c r="G266" s="6" t="str">
        <f aca="false">IF(A266="","",COUNTIFS(Сессии!$B$5:$B$503,A266,Сессии!$E$5:$E$503,"неявка")+COUNTIFS(Сессии!$B$5:$B$503,A266,Сессии!$E$5:$E$503,"поздняя отмена"))</f>
        <v/>
      </c>
      <c r="H266" s="7" t="str">
        <f aca="false">IF(A266="","",IF(COUNTIF(Сессии!$B$5:$B$503,A266)=0,"",_xlfn.MAXIFS(Сессии!$A$5:$A$503,Сессии!$B$5:$B$503,A266)))</f>
        <v/>
      </c>
      <c r="I266" s="8" t="str">
        <f aca="false">IF(A266="","",SUMIFS(Сессии!$H$5:$H$503,Сессии!$B$5:$B$503,A266))</f>
        <v/>
      </c>
    </row>
    <row r="267" customFormat="false" ht="15" hidden="false" customHeight="false" outlineLevel="0" collapsed="false">
      <c r="A267" s="9"/>
      <c r="B267" s="9"/>
      <c r="C267" s="9"/>
      <c r="D267" s="10"/>
      <c r="E267" s="9"/>
      <c r="F267" s="6" t="str">
        <f aca="false">IF(A267="","",COUNTIFS(Сессии!$B$5:$B$503,A267,Сессии!$E$5:$E$503,"прошла"))</f>
        <v/>
      </c>
      <c r="G267" s="6" t="str">
        <f aca="false">IF(A267="","",COUNTIFS(Сессии!$B$5:$B$503,A267,Сессии!$E$5:$E$503,"неявка")+COUNTIFS(Сессии!$B$5:$B$503,A267,Сессии!$E$5:$E$503,"поздняя отмена"))</f>
        <v/>
      </c>
      <c r="H267" s="7" t="str">
        <f aca="false">IF(A267="","",IF(COUNTIF(Сессии!$B$5:$B$503,A267)=0,"",_xlfn.MAXIFS(Сессии!$A$5:$A$503,Сессии!$B$5:$B$503,A267)))</f>
        <v/>
      </c>
      <c r="I267" s="8" t="str">
        <f aca="false">IF(A267="","",SUMIFS(Сессии!$H$5:$H$503,Сессии!$B$5:$B$503,A267))</f>
        <v/>
      </c>
    </row>
    <row r="268" customFormat="false" ht="15" hidden="false" customHeight="false" outlineLevel="0" collapsed="false">
      <c r="A268" s="9"/>
      <c r="B268" s="9"/>
      <c r="C268" s="9"/>
      <c r="D268" s="10"/>
      <c r="E268" s="9"/>
      <c r="F268" s="6" t="str">
        <f aca="false">IF(A268="","",COUNTIFS(Сессии!$B$5:$B$503,A268,Сессии!$E$5:$E$503,"прошла"))</f>
        <v/>
      </c>
      <c r="G268" s="6" t="str">
        <f aca="false">IF(A268="","",COUNTIFS(Сессии!$B$5:$B$503,A268,Сессии!$E$5:$E$503,"неявка")+COUNTIFS(Сессии!$B$5:$B$503,A268,Сессии!$E$5:$E$503,"поздняя отмена"))</f>
        <v/>
      </c>
      <c r="H268" s="7" t="str">
        <f aca="false">IF(A268="","",IF(COUNTIF(Сессии!$B$5:$B$503,A268)=0,"",_xlfn.MAXIFS(Сессии!$A$5:$A$503,Сессии!$B$5:$B$503,A268)))</f>
        <v/>
      </c>
      <c r="I268" s="8" t="str">
        <f aca="false">IF(A268="","",SUMIFS(Сессии!$H$5:$H$503,Сессии!$B$5:$B$503,A268))</f>
        <v/>
      </c>
    </row>
    <row r="269" customFormat="false" ht="15" hidden="false" customHeight="false" outlineLevel="0" collapsed="false">
      <c r="A269" s="9"/>
      <c r="B269" s="9"/>
      <c r="C269" s="9"/>
      <c r="D269" s="10"/>
      <c r="E269" s="9"/>
      <c r="F269" s="6" t="str">
        <f aca="false">IF(A269="","",COUNTIFS(Сессии!$B$5:$B$503,A269,Сессии!$E$5:$E$503,"прошла"))</f>
        <v/>
      </c>
      <c r="G269" s="6" t="str">
        <f aca="false">IF(A269="","",COUNTIFS(Сессии!$B$5:$B$503,A269,Сессии!$E$5:$E$503,"неявка")+COUNTIFS(Сессии!$B$5:$B$503,A269,Сессии!$E$5:$E$503,"поздняя отмена"))</f>
        <v/>
      </c>
      <c r="H269" s="7" t="str">
        <f aca="false">IF(A269="","",IF(COUNTIF(Сессии!$B$5:$B$503,A269)=0,"",_xlfn.MAXIFS(Сессии!$A$5:$A$503,Сессии!$B$5:$B$503,A269)))</f>
        <v/>
      </c>
      <c r="I269" s="8" t="str">
        <f aca="false">IF(A269="","",SUMIFS(Сессии!$H$5:$H$503,Сессии!$B$5:$B$503,A269))</f>
        <v/>
      </c>
    </row>
    <row r="270" customFormat="false" ht="15" hidden="false" customHeight="false" outlineLevel="0" collapsed="false">
      <c r="A270" s="9"/>
      <c r="B270" s="9"/>
      <c r="C270" s="9"/>
      <c r="D270" s="10"/>
      <c r="E270" s="9"/>
      <c r="F270" s="6" t="str">
        <f aca="false">IF(A270="","",COUNTIFS(Сессии!$B$5:$B$503,A270,Сессии!$E$5:$E$503,"прошла"))</f>
        <v/>
      </c>
      <c r="G270" s="6" t="str">
        <f aca="false">IF(A270="","",COUNTIFS(Сессии!$B$5:$B$503,A270,Сессии!$E$5:$E$503,"неявка")+COUNTIFS(Сессии!$B$5:$B$503,A270,Сессии!$E$5:$E$503,"поздняя отмена"))</f>
        <v/>
      </c>
      <c r="H270" s="7" t="str">
        <f aca="false">IF(A270="","",IF(COUNTIF(Сессии!$B$5:$B$503,A270)=0,"",_xlfn.MAXIFS(Сессии!$A$5:$A$503,Сессии!$B$5:$B$503,A270)))</f>
        <v/>
      </c>
      <c r="I270" s="8" t="str">
        <f aca="false">IF(A270="","",SUMIFS(Сессии!$H$5:$H$503,Сессии!$B$5:$B$503,A270))</f>
        <v/>
      </c>
    </row>
    <row r="271" customFormat="false" ht="15" hidden="false" customHeight="false" outlineLevel="0" collapsed="false">
      <c r="A271" s="9"/>
      <c r="B271" s="9"/>
      <c r="C271" s="9"/>
      <c r="D271" s="10"/>
      <c r="E271" s="9"/>
      <c r="F271" s="6" t="str">
        <f aca="false">IF(A271="","",COUNTIFS(Сессии!$B$5:$B$503,A271,Сессии!$E$5:$E$503,"прошла"))</f>
        <v/>
      </c>
      <c r="G271" s="6" t="str">
        <f aca="false">IF(A271="","",COUNTIFS(Сессии!$B$5:$B$503,A271,Сессии!$E$5:$E$503,"неявка")+COUNTIFS(Сессии!$B$5:$B$503,A271,Сессии!$E$5:$E$503,"поздняя отмена"))</f>
        <v/>
      </c>
      <c r="H271" s="7" t="str">
        <f aca="false">IF(A271="","",IF(COUNTIF(Сессии!$B$5:$B$503,A271)=0,"",_xlfn.MAXIFS(Сессии!$A$5:$A$503,Сессии!$B$5:$B$503,A271)))</f>
        <v/>
      </c>
      <c r="I271" s="8" t="str">
        <f aca="false">IF(A271="","",SUMIFS(Сессии!$H$5:$H$503,Сессии!$B$5:$B$503,A271))</f>
        <v/>
      </c>
    </row>
    <row r="272" customFormat="false" ht="15" hidden="false" customHeight="false" outlineLevel="0" collapsed="false">
      <c r="A272" s="9"/>
      <c r="B272" s="9"/>
      <c r="C272" s="9"/>
      <c r="D272" s="10"/>
      <c r="E272" s="9"/>
      <c r="F272" s="6" t="str">
        <f aca="false">IF(A272="","",COUNTIFS(Сессии!$B$5:$B$503,A272,Сессии!$E$5:$E$503,"прошла"))</f>
        <v/>
      </c>
      <c r="G272" s="6" t="str">
        <f aca="false">IF(A272="","",COUNTIFS(Сессии!$B$5:$B$503,A272,Сессии!$E$5:$E$503,"неявка")+COUNTIFS(Сессии!$B$5:$B$503,A272,Сессии!$E$5:$E$503,"поздняя отмена"))</f>
        <v/>
      </c>
      <c r="H272" s="7" t="str">
        <f aca="false">IF(A272="","",IF(COUNTIF(Сессии!$B$5:$B$503,A272)=0,"",_xlfn.MAXIFS(Сессии!$A$5:$A$503,Сессии!$B$5:$B$503,A272)))</f>
        <v/>
      </c>
      <c r="I272" s="8" t="str">
        <f aca="false">IF(A272="","",SUMIFS(Сессии!$H$5:$H$503,Сессии!$B$5:$B$503,A272))</f>
        <v/>
      </c>
    </row>
    <row r="273" customFormat="false" ht="15" hidden="false" customHeight="false" outlineLevel="0" collapsed="false">
      <c r="A273" s="9"/>
      <c r="B273" s="9"/>
      <c r="C273" s="9"/>
      <c r="D273" s="10"/>
      <c r="E273" s="9"/>
      <c r="F273" s="6" t="str">
        <f aca="false">IF(A273="","",COUNTIFS(Сессии!$B$5:$B$503,A273,Сессии!$E$5:$E$503,"прошла"))</f>
        <v/>
      </c>
      <c r="G273" s="6" t="str">
        <f aca="false">IF(A273="","",COUNTIFS(Сессии!$B$5:$B$503,A273,Сессии!$E$5:$E$503,"неявка")+COUNTIFS(Сессии!$B$5:$B$503,A273,Сессии!$E$5:$E$503,"поздняя отмена"))</f>
        <v/>
      </c>
      <c r="H273" s="7" t="str">
        <f aca="false">IF(A273="","",IF(COUNTIF(Сессии!$B$5:$B$503,A273)=0,"",_xlfn.MAXIFS(Сессии!$A$5:$A$503,Сессии!$B$5:$B$503,A273)))</f>
        <v/>
      </c>
      <c r="I273" s="8" t="str">
        <f aca="false">IF(A273="","",SUMIFS(Сессии!$H$5:$H$503,Сессии!$B$5:$B$503,A273))</f>
        <v/>
      </c>
    </row>
    <row r="274" customFormat="false" ht="15" hidden="false" customHeight="false" outlineLevel="0" collapsed="false">
      <c r="A274" s="9"/>
      <c r="B274" s="9"/>
      <c r="C274" s="9"/>
      <c r="D274" s="10"/>
      <c r="E274" s="9"/>
      <c r="F274" s="6" t="str">
        <f aca="false">IF(A274="","",COUNTIFS(Сессии!$B$5:$B$503,A274,Сессии!$E$5:$E$503,"прошла"))</f>
        <v/>
      </c>
      <c r="G274" s="6" t="str">
        <f aca="false">IF(A274="","",COUNTIFS(Сессии!$B$5:$B$503,A274,Сессии!$E$5:$E$503,"неявка")+COUNTIFS(Сессии!$B$5:$B$503,A274,Сессии!$E$5:$E$503,"поздняя отмена"))</f>
        <v/>
      </c>
      <c r="H274" s="7" t="str">
        <f aca="false">IF(A274="","",IF(COUNTIF(Сессии!$B$5:$B$503,A274)=0,"",_xlfn.MAXIFS(Сессии!$A$5:$A$503,Сессии!$B$5:$B$503,A274)))</f>
        <v/>
      </c>
      <c r="I274" s="8" t="str">
        <f aca="false">IF(A274="","",SUMIFS(Сессии!$H$5:$H$503,Сессии!$B$5:$B$503,A274))</f>
        <v/>
      </c>
    </row>
    <row r="275" customFormat="false" ht="15" hidden="false" customHeight="false" outlineLevel="0" collapsed="false">
      <c r="A275" s="9"/>
      <c r="B275" s="9"/>
      <c r="C275" s="9"/>
      <c r="D275" s="10"/>
      <c r="E275" s="9"/>
      <c r="F275" s="6" t="str">
        <f aca="false">IF(A275="","",COUNTIFS(Сессии!$B$5:$B$503,A275,Сессии!$E$5:$E$503,"прошла"))</f>
        <v/>
      </c>
      <c r="G275" s="6" t="str">
        <f aca="false">IF(A275="","",COUNTIFS(Сессии!$B$5:$B$503,A275,Сессии!$E$5:$E$503,"неявка")+COUNTIFS(Сессии!$B$5:$B$503,A275,Сессии!$E$5:$E$503,"поздняя отмена"))</f>
        <v/>
      </c>
      <c r="H275" s="7" t="str">
        <f aca="false">IF(A275="","",IF(COUNTIF(Сессии!$B$5:$B$503,A275)=0,"",_xlfn.MAXIFS(Сессии!$A$5:$A$503,Сессии!$B$5:$B$503,A275)))</f>
        <v/>
      </c>
      <c r="I275" s="8" t="str">
        <f aca="false">IF(A275="","",SUMIFS(Сессии!$H$5:$H$503,Сессии!$B$5:$B$503,A275))</f>
        <v/>
      </c>
    </row>
    <row r="276" customFormat="false" ht="15" hidden="false" customHeight="false" outlineLevel="0" collapsed="false">
      <c r="A276" s="9"/>
      <c r="B276" s="9"/>
      <c r="C276" s="9"/>
      <c r="D276" s="10"/>
      <c r="E276" s="9"/>
      <c r="F276" s="6" t="str">
        <f aca="false">IF(A276="","",COUNTIFS(Сессии!$B$5:$B$503,A276,Сессии!$E$5:$E$503,"прошла"))</f>
        <v/>
      </c>
      <c r="G276" s="6" t="str">
        <f aca="false">IF(A276="","",COUNTIFS(Сессии!$B$5:$B$503,A276,Сессии!$E$5:$E$503,"неявка")+COUNTIFS(Сессии!$B$5:$B$503,A276,Сессии!$E$5:$E$503,"поздняя отмена"))</f>
        <v/>
      </c>
      <c r="H276" s="7" t="str">
        <f aca="false">IF(A276="","",IF(COUNTIF(Сессии!$B$5:$B$503,A276)=0,"",_xlfn.MAXIFS(Сессии!$A$5:$A$503,Сессии!$B$5:$B$503,A276)))</f>
        <v/>
      </c>
      <c r="I276" s="8" t="str">
        <f aca="false">IF(A276="","",SUMIFS(Сессии!$H$5:$H$503,Сессии!$B$5:$B$503,A276))</f>
        <v/>
      </c>
    </row>
    <row r="277" customFormat="false" ht="15" hidden="false" customHeight="false" outlineLevel="0" collapsed="false">
      <c r="A277" s="9"/>
      <c r="B277" s="9"/>
      <c r="C277" s="9"/>
      <c r="D277" s="10"/>
      <c r="E277" s="9"/>
      <c r="F277" s="6" t="str">
        <f aca="false">IF(A277="","",COUNTIFS(Сессии!$B$5:$B$503,A277,Сессии!$E$5:$E$503,"прошла"))</f>
        <v/>
      </c>
      <c r="G277" s="6" t="str">
        <f aca="false">IF(A277="","",COUNTIFS(Сессии!$B$5:$B$503,A277,Сессии!$E$5:$E$503,"неявка")+COUNTIFS(Сессии!$B$5:$B$503,A277,Сессии!$E$5:$E$503,"поздняя отмена"))</f>
        <v/>
      </c>
      <c r="H277" s="7" t="str">
        <f aca="false">IF(A277="","",IF(COUNTIF(Сессии!$B$5:$B$503,A277)=0,"",_xlfn.MAXIFS(Сессии!$A$5:$A$503,Сессии!$B$5:$B$503,A277)))</f>
        <v/>
      </c>
      <c r="I277" s="8" t="str">
        <f aca="false">IF(A277="","",SUMIFS(Сессии!$H$5:$H$503,Сессии!$B$5:$B$503,A277))</f>
        <v/>
      </c>
    </row>
    <row r="278" customFormat="false" ht="15" hidden="false" customHeight="false" outlineLevel="0" collapsed="false">
      <c r="A278" s="9"/>
      <c r="B278" s="9"/>
      <c r="C278" s="9"/>
      <c r="D278" s="10"/>
      <c r="E278" s="9"/>
      <c r="F278" s="6" t="str">
        <f aca="false">IF(A278="","",COUNTIFS(Сессии!$B$5:$B$503,A278,Сессии!$E$5:$E$503,"прошла"))</f>
        <v/>
      </c>
      <c r="G278" s="6" t="str">
        <f aca="false">IF(A278="","",COUNTIFS(Сессии!$B$5:$B$503,A278,Сессии!$E$5:$E$503,"неявка")+COUNTIFS(Сессии!$B$5:$B$503,A278,Сессии!$E$5:$E$503,"поздняя отмена"))</f>
        <v/>
      </c>
      <c r="H278" s="7" t="str">
        <f aca="false">IF(A278="","",IF(COUNTIF(Сессии!$B$5:$B$503,A278)=0,"",_xlfn.MAXIFS(Сессии!$A$5:$A$503,Сессии!$B$5:$B$503,A278)))</f>
        <v/>
      </c>
      <c r="I278" s="8" t="str">
        <f aca="false">IF(A278="","",SUMIFS(Сессии!$H$5:$H$503,Сессии!$B$5:$B$503,A278))</f>
        <v/>
      </c>
    </row>
    <row r="279" customFormat="false" ht="15" hidden="false" customHeight="false" outlineLevel="0" collapsed="false">
      <c r="A279" s="9"/>
      <c r="B279" s="9"/>
      <c r="C279" s="9"/>
      <c r="D279" s="10"/>
      <c r="E279" s="9"/>
      <c r="F279" s="6" t="str">
        <f aca="false">IF(A279="","",COUNTIFS(Сессии!$B$5:$B$503,A279,Сессии!$E$5:$E$503,"прошла"))</f>
        <v/>
      </c>
      <c r="G279" s="6" t="str">
        <f aca="false">IF(A279="","",COUNTIFS(Сессии!$B$5:$B$503,A279,Сессии!$E$5:$E$503,"неявка")+COUNTIFS(Сессии!$B$5:$B$503,A279,Сессии!$E$5:$E$503,"поздняя отмена"))</f>
        <v/>
      </c>
      <c r="H279" s="7" t="str">
        <f aca="false">IF(A279="","",IF(COUNTIF(Сессии!$B$5:$B$503,A279)=0,"",_xlfn.MAXIFS(Сессии!$A$5:$A$503,Сессии!$B$5:$B$503,A279)))</f>
        <v/>
      </c>
      <c r="I279" s="8" t="str">
        <f aca="false">IF(A279="","",SUMIFS(Сессии!$H$5:$H$503,Сессии!$B$5:$B$503,A279))</f>
        <v/>
      </c>
    </row>
    <row r="280" customFormat="false" ht="15" hidden="false" customHeight="false" outlineLevel="0" collapsed="false">
      <c r="A280" s="9"/>
      <c r="B280" s="9"/>
      <c r="C280" s="9"/>
      <c r="D280" s="10"/>
      <c r="E280" s="9"/>
      <c r="F280" s="6" t="str">
        <f aca="false">IF(A280="","",COUNTIFS(Сессии!$B$5:$B$503,A280,Сессии!$E$5:$E$503,"прошла"))</f>
        <v/>
      </c>
      <c r="G280" s="6" t="str">
        <f aca="false">IF(A280="","",COUNTIFS(Сессии!$B$5:$B$503,A280,Сессии!$E$5:$E$503,"неявка")+COUNTIFS(Сессии!$B$5:$B$503,A280,Сессии!$E$5:$E$503,"поздняя отмена"))</f>
        <v/>
      </c>
      <c r="H280" s="7" t="str">
        <f aca="false">IF(A280="","",IF(COUNTIF(Сессии!$B$5:$B$503,A280)=0,"",_xlfn.MAXIFS(Сессии!$A$5:$A$503,Сессии!$B$5:$B$503,A280)))</f>
        <v/>
      </c>
      <c r="I280" s="8" t="str">
        <f aca="false">IF(A280="","",SUMIFS(Сессии!$H$5:$H$503,Сессии!$B$5:$B$503,A280))</f>
        <v/>
      </c>
    </row>
    <row r="281" customFormat="false" ht="15" hidden="false" customHeight="false" outlineLevel="0" collapsed="false">
      <c r="A281" s="9"/>
      <c r="B281" s="9"/>
      <c r="C281" s="9"/>
      <c r="D281" s="10"/>
      <c r="E281" s="9"/>
      <c r="F281" s="6" t="str">
        <f aca="false">IF(A281="","",COUNTIFS(Сессии!$B$5:$B$503,A281,Сессии!$E$5:$E$503,"прошла"))</f>
        <v/>
      </c>
      <c r="G281" s="6" t="str">
        <f aca="false">IF(A281="","",COUNTIFS(Сессии!$B$5:$B$503,A281,Сессии!$E$5:$E$503,"неявка")+COUNTIFS(Сессии!$B$5:$B$503,A281,Сессии!$E$5:$E$503,"поздняя отмена"))</f>
        <v/>
      </c>
      <c r="H281" s="7" t="str">
        <f aca="false">IF(A281="","",IF(COUNTIF(Сессии!$B$5:$B$503,A281)=0,"",_xlfn.MAXIFS(Сессии!$A$5:$A$503,Сессии!$B$5:$B$503,A281)))</f>
        <v/>
      </c>
      <c r="I281" s="8" t="str">
        <f aca="false">IF(A281="","",SUMIFS(Сессии!$H$5:$H$503,Сессии!$B$5:$B$503,A281))</f>
        <v/>
      </c>
    </row>
    <row r="282" customFormat="false" ht="15" hidden="false" customHeight="false" outlineLevel="0" collapsed="false">
      <c r="A282" s="9"/>
      <c r="B282" s="9"/>
      <c r="C282" s="9"/>
      <c r="D282" s="10"/>
      <c r="E282" s="9"/>
      <c r="F282" s="6" t="str">
        <f aca="false">IF(A282="","",COUNTIFS(Сессии!$B$5:$B$503,A282,Сессии!$E$5:$E$503,"прошла"))</f>
        <v/>
      </c>
      <c r="G282" s="6" t="str">
        <f aca="false">IF(A282="","",COUNTIFS(Сессии!$B$5:$B$503,A282,Сессии!$E$5:$E$503,"неявка")+COUNTIFS(Сессии!$B$5:$B$503,A282,Сессии!$E$5:$E$503,"поздняя отмена"))</f>
        <v/>
      </c>
      <c r="H282" s="7" t="str">
        <f aca="false">IF(A282="","",IF(COUNTIF(Сессии!$B$5:$B$503,A282)=0,"",_xlfn.MAXIFS(Сессии!$A$5:$A$503,Сессии!$B$5:$B$503,A282)))</f>
        <v/>
      </c>
      <c r="I282" s="8" t="str">
        <f aca="false">IF(A282="","",SUMIFS(Сессии!$H$5:$H$503,Сессии!$B$5:$B$503,A282))</f>
        <v/>
      </c>
    </row>
    <row r="283" customFormat="false" ht="15" hidden="false" customHeight="false" outlineLevel="0" collapsed="false">
      <c r="A283" s="9"/>
      <c r="B283" s="9"/>
      <c r="C283" s="9"/>
      <c r="D283" s="10"/>
      <c r="E283" s="9"/>
      <c r="F283" s="6" t="str">
        <f aca="false">IF(A283="","",COUNTIFS(Сессии!$B$5:$B$503,A283,Сессии!$E$5:$E$503,"прошла"))</f>
        <v/>
      </c>
      <c r="G283" s="6" t="str">
        <f aca="false">IF(A283="","",COUNTIFS(Сессии!$B$5:$B$503,A283,Сессии!$E$5:$E$503,"неявка")+COUNTIFS(Сессии!$B$5:$B$503,A283,Сессии!$E$5:$E$503,"поздняя отмена"))</f>
        <v/>
      </c>
      <c r="H283" s="7" t="str">
        <f aca="false">IF(A283="","",IF(COUNTIF(Сессии!$B$5:$B$503,A283)=0,"",_xlfn.MAXIFS(Сессии!$A$5:$A$503,Сессии!$B$5:$B$503,A283)))</f>
        <v/>
      </c>
      <c r="I283" s="8" t="str">
        <f aca="false">IF(A283="","",SUMIFS(Сессии!$H$5:$H$503,Сессии!$B$5:$B$503,A283))</f>
        <v/>
      </c>
    </row>
    <row r="284" customFormat="false" ht="15" hidden="false" customHeight="false" outlineLevel="0" collapsed="false">
      <c r="A284" s="9"/>
      <c r="B284" s="9"/>
      <c r="C284" s="9"/>
      <c r="D284" s="10"/>
      <c r="E284" s="9"/>
      <c r="F284" s="6" t="str">
        <f aca="false">IF(A284="","",COUNTIFS(Сессии!$B$5:$B$503,A284,Сессии!$E$5:$E$503,"прошла"))</f>
        <v/>
      </c>
      <c r="G284" s="6" t="str">
        <f aca="false">IF(A284="","",COUNTIFS(Сессии!$B$5:$B$503,A284,Сессии!$E$5:$E$503,"неявка")+COUNTIFS(Сессии!$B$5:$B$503,A284,Сессии!$E$5:$E$503,"поздняя отмена"))</f>
        <v/>
      </c>
      <c r="H284" s="7" t="str">
        <f aca="false">IF(A284="","",IF(COUNTIF(Сессии!$B$5:$B$503,A284)=0,"",_xlfn.MAXIFS(Сессии!$A$5:$A$503,Сессии!$B$5:$B$503,A284)))</f>
        <v/>
      </c>
      <c r="I284" s="8" t="str">
        <f aca="false">IF(A284="","",SUMIFS(Сессии!$H$5:$H$503,Сессии!$B$5:$B$503,A284))</f>
        <v/>
      </c>
    </row>
    <row r="285" customFormat="false" ht="15" hidden="false" customHeight="false" outlineLevel="0" collapsed="false">
      <c r="A285" s="9"/>
      <c r="B285" s="9"/>
      <c r="C285" s="9"/>
      <c r="D285" s="10"/>
      <c r="E285" s="9"/>
      <c r="F285" s="6" t="str">
        <f aca="false">IF(A285="","",COUNTIFS(Сессии!$B$5:$B$503,A285,Сессии!$E$5:$E$503,"прошла"))</f>
        <v/>
      </c>
      <c r="G285" s="6" t="str">
        <f aca="false">IF(A285="","",COUNTIFS(Сессии!$B$5:$B$503,A285,Сессии!$E$5:$E$503,"неявка")+COUNTIFS(Сессии!$B$5:$B$503,A285,Сессии!$E$5:$E$503,"поздняя отмена"))</f>
        <v/>
      </c>
      <c r="H285" s="7" t="str">
        <f aca="false">IF(A285="","",IF(COUNTIF(Сессии!$B$5:$B$503,A285)=0,"",_xlfn.MAXIFS(Сессии!$A$5:$A$503,Сессии!$B$5:$B$503,A285)))</f>
        <v/>
      </c>
      <c r="I285" s="8" t="str">
        <f aca="false">IF(A285="","",SUMIFS(Сессии!$H$5:$H$503,Сессии!$B$5:$B$503,A285))</f>
        <v/>
      </c>
    </row>
    <row r="286" customFormat="false" ht="15" hidden="false" customHeight="false" outlineLevel="0" collapsed="false">
      <c r="A286" s="9"/>
      <c r="B286" s="9"/>
      <c r="C286" s="9"/>
      <c r="D286" s="10"/>
      <c r="E286" s="9"/>
      <c r="F286" s="6" t="str">
        <f aca="false">IF(A286="","",COUNTIFS(Сессии!$B$5:$B$503,A286,Сессии!$E$5:$E$503,"прошла"))</f>
        <v/>
      </c>
      <c r="G286" s="6" t="str">
        <f aca="false">IF(A286="","",COUNTIFS(Сессии!$B$5:$B$503,A286,Сессии!$E$5:$E$503,"неявка")+COUNTIFS(Сессии!$B$5:$B$503,A286,Сессии!$E$5:$E$503,"поздняя отмена"))</f>
        <v/>
      </c>
      <c r="H286" s="7" t="str">
        <f aca="false">IF(A286="","",IF(COUNTIF(Сессии!$B$5:$B$503,A286)=0,"",_xlfn.MAXIFS(Сессии!$A$5:$A$503,Сессии!$B$5:$B$503,A286)))</f>
        <v/>
      </c>
      <c r="I286" s="8" t="str">
        <f aca="false">IF(A286="","",SUMIFS(Сессии!$H$5:$H$503,Сессии!$B$5:$B$503,A286))</f>
        <v/>
      </c>
    </row>
    <row r="287" customFormat="false" ht="15" hidden="false" customHeight="false" outlineLevel="0" collapsed="false">
      <c r="A287" s="9"/>
      <c r="B287" s="9"/>
      <c r="C287" s="9"/>
      <c r="D287" s="10"/>
      <c r="E287" s="9"/>
      <c r="F287" s="6" t="str">
        <f aca="false">IF(A287="","",COUNTIFS(Сессии!$B$5:$B$503,A287,Сессии!$E$5:$E$503,"прошла"))</f>
        <v/>
      </c>
      <c r="G287" s="6" t="str">
        <f aca="false">IF(A287="","",COUNTIFS(Сессии!$B$5:$B$503,A287,Сессии!$E$5:$E$503,"неявка")+COUNTIFS(Сессии!$B$5:$B$503,A287,Сессии!$E$5:$E$503,"поздняя отмена"))</f>
        <v/>
      </c>
      <c r="H287" s="7" t="str">
        <f aca="false">IF(A287="","",IF(COUNTIF(Сессии!$B$5:$B$503,A287)=0,"",_xlfn.MAXIFS(Сессии!$A$5:$A$503,Сессии!$B$5:$B$503,A287)))</f>
        <v/>
      </c>
      <c r="I287" s="8" t="str">
        <f aca="false">IF(A287="","",SUMIFS(Сессии!$H$5:$H$503,Сессии!$B$5:$B$503,A287))</f>
        <v/>
      </c>
    </row>
    <row r="288" customFormat="false" ht="15" hidden="false" customHeight="false" outlineLevel="0" collapsed="false">
      <c r="A288" s="9"/>
      <c r="B288" s="9"/>
      <c r="C288" s="9"/>
      <c r="D288" s="10"/>
      <c r="E288" s="9"/>
      <c r="F288" s="6" t="str">
        <f aca="false">IF(A288="","",COUNTIFS(Сессии!$B$5:$B$503,A288,Сессии!$E$5:$E$503,"прошла"))</f>
        <v/>
      </c>
      <c r="G288" s="6" t="str">
        <f aca="false">IF(A288="","",COUNTIFS(Сессии!$B$5:$B$503,A288,Сессии!$E$5:$E$503,"неявка")+COUNTIFS(Сессии!$B$5:$B$503,A288,Сессии!$E$5:$E$503,"поздняя отмена"))</f>
        <v/>
      </c>
      <c r="H288" s="7" t="str">
        <f aca="false">IF(A288="","",IF(COUNTIF(Сессии!$B$5:$B$503,A288)=0,"",_xlfn.MAXIFS(Сессии!$A$5:$A$503,Сессии!$B$5:$B$503,A288)))</f>
        <v/>
      </c>
      <c r="I288" s="8" t="str">
        <f aca="false">IF(A288="","",SUMIFS(Сессии!$H$5:$H$503,Сессии!$B$5:$B$503,A288))</f>
        <v/>
      </c>
    </row>
    <row r="289" customFormat="false" ht="15" hidden="false" customHeight="false" outlineLevel="0" collapsed="false">
      <c r="A289" s="9"/>
      <c r="B289" s="9"/>
      <c r="C289" s="9"/>
      <c r="D289" s="10"/>
      <c r="E289" s="9"/>
      <c r="F289" s="6" t="str">
        <f aca="false">IF(A289="","",COUNTIFS(Сессии!$B$5:$B$503,A289,Сессии!$E$5:$E$503,"прошла"))</f>
        <v/>
      </c>
      <c r="G289" s="6" t="str">
        <f aca="false">IF(A289="","",COUNTIFS(Сессии!$B$5:$B$503,A289,Сессии!$E$5:$E$503,"неявка")+COUNTIFS(Сессии!$B$5:$B$503,A289,Сессии!$E$5:$E$503,"поздняя отмена"))</f>
        <v/>
      </c>
      <c r="H289" s="7" t="str">
        <f aca="false">IF(A289="","",IF(COUNTIF(Сессии!$B$5:$B$503,A289)=0,"",_xlfn.MAXIFS(Сессии!$A$5:$A$503,Сессии!$B$5:$B$503,A289)))</f>
        <v/>
      </c>
      <c r="I289" s="8" t="str">
        <f aca="false">IF(A289="","",SUMIFS(Сессии!$H$5:$H$503,Сессии!$B$5:$B$503,A289))</f>
        <v/>
      </c>
    </row>
    <row r="290" customFormat="false" ht="15" hidden="false" customHeight="false" outlineLevel="0" collapsed="false">
      <c r="A290" s="9"/>
      <c r="B290" s="9"/>
      <c r="C290" s="9"/>
      <c r="D290" s="10"/>
      <c r="E290" s="9"/>
      <c r="F290" s="6" t="str">
        <f aca="false">IF(A290="","",COUNTIFS(Сессии!$B$5:$B$503,A290,Сессии!$E$5:$E$503,"прошла"))</f>
        <v/>
      </c>
      <c r="G290" s="6" t="str">
        <f aca="false">IF(A290="","",COUNTIFS(Сессии!$B$5:$B$503,A290,Сессии!$E$5:$E$503,"неявка")+COUNTIFS(Сессии!$B$5:$B$503,A290,Сессии!$E$5:$E$503,"поздняя отмена"))</f>
        <v/>
      </c>
      <c r="H290" s="7" t="str">
        <f aca="false">IF(A290="","",IF(COUNTIF(Сессии!$B$5:$B$503,A290)=0,"",_xlfn.MAXIFS(Сессии!$A$5:$A$503,Сессии!$B$5:$B$503,A290)))</f>
        <v/>
      </c>
      <c r="I290" s="8" t="str">
        <f aca="false">IF(A290="","",SUMIFS(Сессии!$H$5:$H$503,Сессии!$B$5:$B$503,A290))</f>
        <v/>
      </c>
    </row>
    <row r="291" customFormat="false" ht="15" hidden="false" customHeight="false" outlineLevel="0" collapsed="false">
      <c r="A291" s="9"/>
      <c r="B291" s="9"/>
      <c r="C291" s="9"/>
      <c r="D291" s="10"/>
      <c r="E291" s="9"/>
      <c r="F291" s="6" t="str">
        <f aca="false">IF(A291="","",COUNTIFS(Сессии!$B$5:$B$503,A291,Сессии!$E$5:$E$503,"прошла"))</f>
        <v/>
      </c>
      <c r="G291" s="6" t="str">
        <f aca="false">IF(A291="","",COUNTIFS(Сессии!$B$5:$B$503,A291,Сессии!$E$5:$E$503,"неявка")+COUNTIFS(Сессии!$B$5:$B$503,A291,Сессии!$E$5:$E$503,"поздняя отмена"))</f>
        <v/>
      </c>
      <c r="H291" s="7" t="str">
        <f aca="false">IF(A291="","",IF(COUNTIF(Сессии!$B$5:$B$503,A291)=0,"",_xlfn.MAXIFS(Сессии!$A$5:$A$503,Сессии!$B$5:$B$503,A291)))</f>
        <v/>
      </c>
      <c r="I291" s="8" t="str">
        <f aca="false">IF(A291="","",SUMIFS(Сессии!$H$5:$H$503,Сессии!$B$5:$B$503,A291))</f>
        <v/>
      </c>
    </row>
    <row r="292" customFormat="false" ht="15" hidden="false" customHeight="false" outlineLevel="0" collapsed="false">
      <c r="A292" s="9"/>
      <c r="B292" s="9"/>
      <c r="C292" s="9"/>
      <c r="D292" s="10"/>
      <c r="E292" s="9"/>
      <c r="F292" s="6" t="str">
        <f aca="false">IF(A292="","",COUNTIFS(Сессии!$B$5:$B$503,A292,Сессии!$E$5:$E$503,"прошла"))</f>
        <v/>
      </c>
      <c r="G292" s="6" t="str">
        <f aca="false">IF(A292="","",COUNTIFS(Сессии!$B$5:$B$503,A292,Сессии!$E$5:$E$503,"неявка")+COUNTIFS(Сессии!$B$5:$B$503,A292,Сессии!$E$5:$E$503,"поздняя отмена"))</f>
        <v/>
      </c>
      <c r="H292" s="7" t="str">
        <f aca="false">IF(A292="","",IF(COUNTIF(Сессии!$B$5:$B$503,A292)=0,"",_xlfn.MAXIFS(Сессии!$A$5:$A$503,Сессии!$B$5:$B$503,A292)))</f>
        <v/>
      </c>
      <c r="I292" s="8" t="str">
        <f aca="false">IF(A292="","",SUMIFS(Сессии!$H$5:$H$503,Сессии!$B$5:$B$503,A292))</f>
        <v/>
      </c>
    </row>
    <row r="293" customFormat="false" ht="15" hidden="false" customHeight="false" outlineLevel="0" collapsed="false">
      <c r="A293" s="9"/>
      <c r="B293" s="9"/>
      <c r="C293" s="9"/>
      <c r="D293" s="10"/>
      <c r="E293" s="9"/>
      <c r="F293" s="6" t="str">
        <f aca="false">IF(A293="","",COUNTIFS(Сессии!$B$5:$B$503,A293,Сессии!$E$5:$E$503,"прошла"))</f>
        <v/>
      </c>
      <c r="G293" s="6" t="str">
        <f aca="false">IF(A293="","",COUNTIFS(Сессии!$B$5:$B$503,A293,Сессии!$E$5:$E$503,"неявка")+COUNTIFS(Сессии!$B$5:$B$503,A293,Сессии!$E$5:$E$503,"поздняя отмена"))</f>
        <v/>
      </c>
      <c r="H293" s="7" t="str">
        <f aca="false">IF(A293="","",IF(COUNTIF(Сессии!$B$5:$B$503,A293)=0,"",_xlfn.MAXIFS(Сессии!$A$5:$A$503,Сессии!$B$5:$B$503,A293)))</f>
        <v/>
      </c>
      <c r="I293" s="8" t="str">
        <f aca="false">IF(A293="","",SUMIFS(Сессии!$H$5:$H$503,Сессии!$B$5:$B$503,A293))</f>
        <v/>
      </c>
    </row>
    <row r="294" customFormat="false" ht="15" hidden="false" customHeight="false" outlineLevel="0" collapsed="false">
      <c r="A294" s="9"/>
      <c r="B294" s="9"/>
      <c r="C294" s="9"/>
      <c r="D294" s="10"/>
      <c r="E294" s="9"/>
      <c r="F294" s="6" t="str">
        <f aca="false">IF(A294="","",COUNTIFS(Сессии!$B$5:$B$503,A294,Сессии!$E$5:$E$503,"прошла"))</f>
        <v/>
      </c>
      <c r="G294" s="6" t="str">
        <f aca="false">IF(A294="","",COUNTIFS(Сессии!$B$5:$B$503,A294,Сессии!$E$5:$E$503,"неявка")+COUNTIFS(Сессии!$B$5:$B$503,A294,Сессии!$E$5:$E$503,"поздняя отмена"))</f>
        <v/>
      </c>
      <c r="H294" s="7" t="str">
        <f aca="false">IF(A294="","",IF(COUNTIF(Сессии!$B$5:$B$503,A294)=0,"",_xlfn.MAXIFS(Сессии!$A$5:$A$503,Сессии!$B$5:$B$503,A294)))</f>
        <v/>
      </c>
      <c r="I294" s="8" t="str">
        <f aca="false">IF(A294="","",SUMIFS(Сессии!$H$5:$H$503,Сессии!$B$5:$B$503,A294))</f>
        <v/>
      </c>
    </row>
    <row r="295" customFormat="false" ht="15" hidden="false" customHeight="false" outlineLevel="0" collapsed="false">
      <c r="A295" s="9"/>
      <c r="B295" s="9"/>
      <c r="C295" s="9"/>
      <c r="D295" s="10"/>
      <c r="E295" s="9"/>
      <c r="F295" s="6" t="str">
        <f aca="false">IF(A295="","",COUNTIFS(Сессии!$B$5:$B$503,A295,Сессии!$E$5:$E$503,"прошла"))</f>
        <v/>
      </c>
      <c r="G295" s="6" t="str">
        <f aca="false">IF(A295="","",COUNTIFS(Сессии!$B$5:$B$503,A295,Сессии!$E$5:$E$503,"неявка")+COUNTIFS(Сессии!$B$5:$B$503,A295,Сессии!$E$5:$E$503,"поздняя отмена"))</f>
        <v/>
      </c>
      <c r="H295" s="7" t="str">
        <f aca="false">IF(A295="","",IF(COUNTIF(Сессии!$B$5:$B$503,A295)=0,"",_xlfn.MAXIFS(Сессии!$A$5:$A$503,Сессии!$B$5:$B$503,A295)))</f>
        <v/>
      </c>
      <c r="I295" s="8" t="str">
        <f aca="false">IF(A295="","",SUMIFS(Сессии!$H$5:$H$503,Сессии!$B$5:$B$503,A295))</f>
        <v/>
      </c>
    </row>
    <row r="296" customFormat="false" ht="15" hidden="false" customHeight="false" outlineLevel="0" collapsed="false">
      <c r="A296" s="9"/>
      <c r="B296" s="9"/>
      <c r="C296" s="9"/>
      <c r="D296" s="10"/>
      <c r="E296" s="9"/>
      <c r="F296" s="6" t="str">
        <f aca="false">IF(A296="","",COUNTIFS(Сессии!$B$5:$B$503,A296,Сессии!$E$5:$E$503,"прошла"))</f>
        <v/>
      </c>
      <c r="G296" s="6" t="str">
        <f aca="false">IF(A296="","",COUNTIFS(Сессии!$B$5:$B$503,A296,Сессии!$E$5:$E$503,"неявка")+COUNTIFS(Сессии!$B$5:$B$503,A296,Сессии!$E$5:$E$503,"поздняя отмена"))</f>
        <v/>
      </c>
      <c r="H296" s="7" t="str">
        <f aca="false">IF(A296="","",IF(COUNTIF(Сессии!$B$5:$B$503,A296)=0,"",_xlfn.MAXIFS(Сессии!$A$5:$A$503,Сессии!$B$5:$B$503,A296)))</f>
        <v/>
      </c>
      <c r="I296" s="8" t="str">
        <f aca="false">IF(A296="","",SUMIFS(Сессии!$H$5:$H$503,Сессии!$B$5:$B$503,A296))</f>
        <v/>
      </c>
    </row>
    <row r="297" customFormat="false" ht="15" hidden="false" customHeight="false" outlineLevel="0" collapsed="false">
      <c r="A297" s="9"/>
      <c r="B297" s="9"/>
      <c r="C297" s="9"/>
      <c r="D297" s="10"/>
      <c r="E297" s="9"/>
      <c r="F297" s="6" t="str">
        <f aca="false">IF(A297="","",COUNTIFS(Сессии!$B$5:$B$503,A297,Сессии!$E$5:$E$503,"прошла"))</f>
        <v/>
      </c>
      <c r="G297" s="6" t="str">
        <f aca="false">IF(A297="","",COUNTIFS(Сессии!$B$5:$B$503,A297,Сессии!$E$5:$E$503,"неявка")+COUNTIFS(Сессии!$B$5:$B$503,A297,Сессии!$E$5:$E$503,"поздняя отмена"))</f>
        <v/>
      </c>
      <c r="H297" s="7" t="str">
        <f aca="false">IF(A297="","",IF(COUNTIF(Сессии!$B$5:$B$503,A297)=0,"",_xlfn.MAXIFS(Сессии!$A$5:$A$503,Сессии!$B$5:$B$503,A297)))</f>
        <v/>
      </c>
      <c r="I297" s="8" t="str">
        <f aca="false">IF(A297="","",SUMIFS(Сессии!$H$5:$H$503,Сессии!$B$5:$B$503,A297))</f>
        <v/>
      </c>
    </row>
    <row r="298" customFormat="false" ht="15" hidden="false" customHeight="false" outlineLevel="0" collapsed="false">
      <c r="A298" s="9"/>
      <c r="B298" s="9"/>
      <c r="C298" s="9"/>
      <c r="D298" s="10"/>
      <c r="E298" s="9"/>
      <c r="F298" s="6" t="str">
        <f aca="false">IF(A298="","",COUNTIFS(Сессии!$B$5:$B$503,A298,Сессии!$E$5:$E$503,"прошла"))</f>
        <v/>
      </c>
      <c r="G298" s="6" t="str">
        <f aca="false">IF(A298="","",COUNTIFS(Сессии!$B$5:$B$503,A298,Сессии!$E$5:$E$503,"неявка")+COUNTIFS(Сессии!$B$5:$B$503,A298,Сессии!$E$5:$E$503,"поздняя отмена"))</f>
        <v/>
      </c>
      <c r="H298" s="7" t="str">
        <f aca="false">IF(A298="","",IF(COUNTIF(Сессии!$B$5:$B$503,A298)=0,"",_xlfn.MAXIFS(Сессии!$A$5:$A$503,Сессии!$B$5:$B$503,A298)))</f>
        <v/>
      </c>
      <c r="I298" s="8" t="str">
        <f aca="false">IF(A298="","",SUMIFS(Сессии!$H$5:$H$503,Сессии!$B$5:$B$503,A298))</f>
        <v/>
      </c>
    </row>
    <row r="299" customFormat="false" ht="15" hidden="false" customHeight="false" outlineLevel="0" collapsed="false">
      <c r="A299" s="9"/>
      <c r="B299" s="9"/>
      <c r="C299" s="9"/>
      <c r="D299" s="10"/>
      <c r="E299" s="9"/>
      <c r="F299" s="6" t="str">
        <f aca="false">IF(A299="","",COUNTIFS(Сессии!$B$5:$B$503,A299,Сессии!$E$5:$E$503,"прошла"))</f>
        <v/>
      </c>
      <c r="G299" s="6" t="str">
        <f aca="false">IF(A299="","",COUNTIFS(Сессии!$B$5:$B$503,A299,Сессии!$E$5:$E$503,"неявка")+COUNTIFS(Сессии!$B$5:$B$503,A299,Сессии!$E$5:$E$503,"поздняя отмена"))</f>
        <v/>
      </c>
      <c r="H299" s="7" t="str">
        <f aca="false">IF(A299="","",IF(COUNTIF(Сессии!$B$5:$B$503,A299)=0,"",_xlfn.MAXIFS(Сессии!$A$5:$A$503,Сессии!$B$5:$B$503,A299)))</f>
        <v/>
      </c>
      <c r="I299" s="8" t="str">
        <f aca="false">IF(A299="","",SUMIFS(Сессии!$H$5:$H$503,Сессии!$B$5:$B$503,A299))</f>
        <v/>
      </c>
    </row>
    <row r="300" customFormat="false" ht="15" hidden="false" customHeight="false" outlineLevel="0" collapsed="false">
      <c r="A300" s="9"/>
      <c r="B300" s="9"/>
      <c r="C300" s="9"/>
      <c r="D300" s="10"/>
      <c r="E300" s="9"/>
      <c r="F300" s="6" t="str">
        <f aca="false">IF(A300="","",COUNTIFS(Сессии!$B$5:$B$503,A300,Сессии!$E$5:$E$503,"прошла"))</f>
        <v/>
      </c>
      <c r="G300" s="6" t="str">
        <f aca="false">IF(A300="","",COUNTIFS(Сессии!$B$5:$B$503,A300,Сессии!$E$5:$E$503,"неявка")+COUNTIFS(Сессии!$B$5:$B$503,A300,Сессии!$E$5:$E$503,"поздняя отмена"))</f>
        <v/>
      </c>
      <c r="H300" s="7" t="str">
        <f aca="false">IF(A300="","",IF(COUNTIF(Сессии!$B$5:$B$503,A300)=0,"",_xlfn.MAXIFS(Сессии!$A$5:$A$503,Сессии!$B$5:$B$503,A300)))</f>
        <v/>
      </c>
      <c r="I300" s="8" t="str">
        <f aca="false">IF(A300="","",SUMIFS(Сессии!$H$5:$H$503,Сессии!$B$5:$B$503,A300))</f>
        <v/>
      </c>
    </row>
    <row r="301" customFormat="false" ht="15" hidden="false" customHeight="false" outlineLevel="0" collapsed="false">
      <c r="A301" s="9"/>
      <c r="B301" s="9"/>
      <c r="C301" s="9"/>
      <c r="D301" s="10"/>
      <c r="E301" s="9"/>
      <c r="F301" s="6" t="str">
        <f aca="false">IF(A301="","",COUNTIFS(Сессии!$B$5:$B$503,A301,Сессии!$E$5:$E$503,"прошла"))</f>
        <v/>
      </c>
      <c r="G301" s="6" t="str">
        <f aca="false">IF(A301="","",COUNTIFS(Сессии!$B$5:$B$503,A301,Сессии!$E$5:$E$503,"неявка")+COUNTIFS(Сессии!$B$5:$B$503,A301,Сессии!$E$5:$E$503,"поздняя отмена"))</f>
        <v/>
      </c>
      <c r="H301" s="7" t="str">
        <f aca="false">IF(A301="","",IF(COUNTIF(Сессии!$B$5:$B$503,A301)=0,"",_xlfn.MAXIFS(Сессии!$A$5:$A$503,Сессии!$B$5:$B$503,A301)))</f>
        <v/>
      </c>
      <c r="I301" s="8" t="str">
        <f aca="false">IF(A301="","",SUMIFS(Сессии!$H$5:$H$503,Сессии!$B$5:$B$503,A301))</f>
        <v/>
      </c>
    </row>
    <row r="302" customFormat="false" ht="15" hidden="false" customHeight="false" outlineLevel="0" collapsed="false">
      <c r="A302" s="9"/>
      <c r="B302" s="9"/>
      <c r="C302" s="9"/>
      <c r="D302" s="10"/>
      <c r="E302" s="9"/>
      <c r="F302" s="6" t="str">
        <f aca="false">IF(A302="","",COUNTIFS(Сессии!$B$5:$B$503,A302,Сессии!$E$5:$E$503,"прошла"))</f>
        <v/>
      </c>
      <c r="G302" s="6" t="str">
        <f aca="false">IF(A302="","",COUNTIFS(Сессии!$B$5:$B$503,A302,Сессии!$E$5:$E$503,"неявка")+COUNTIFS(Сессии!$B$5:$B$503,A302,Сессии!$E$5:$E$503,"поздняя отмена"))</f>
        <v/>
      </c>
      <c r="H302" s="7" t="str">
        <f aca="false">IF(A302="","",IF(COUNTIF(Сессии!$B$5:$B$503,A302)=0,"",_xlfn.MAXIFS(Сессии!$A$5:$A$503,Сессии!$B$5:$B$503,A302)))</f>
        <v/>
      </c>
      <c r="I302" s="8" t="str">
        <f aca="false">IF(A302="","",SUMIFS(Сессии!$H$5:$H$503,Сессии!$B$5:$B$503,A302))</f>
        <v/>
      </c>
    </row>
    <row r="303" customFormat="false" ht="15" hidden="false" customHeight="false" outlineLevel="0" collapsed="false">
      <c r="A303" s="9"/>
      <c r="B303" s="9"/>
      <c r="C303" s="9"/>
      <c r="D303" s="10"/>
      <c r="E303" s="9"/>
      <c r="F303" s="6" t="str">
        <f aca="false">IF(A303="","",COUNTIFS(Сессии!$B$5:$B$503,A303,Сессии!$E$5:$E$503,"прошла"))</f>
        <v/>
      </c>
      <c r="G303" s="6" t="str">
        <f aca="false">IF(A303="","",COUNTIFS(Сессии!$B$5:$B$503,A303,Сессии!$E$5:$E$503,"неявка")+COUNTIFS(Сессии!$B$5:$B$503,A303,Сессии!$E$5:$E$503,"поздняя отмена"))</f>
        <v/>
      </c>
      <c r="H303" s="7" t="str">
        <f aca="false">IF(A303="","",IF(COUNTIF(Сессии!$B$5:$B$503,A303)=0,"",_xlfn.MAXIFS(Сессии!$A$5:$A$503,Сессии!$B$5:$B$503,A303)))</f>
        <v/>
      </c>
      <c r="I303" s="8" t="str">
        <f aca="false">IF(A303="","",SUMIFS(Сессии!$H$5:$H$503,Сессии!$B$5:$B$503,A303))</f>
        <v/>
      </c>
    </row>
    <row r="304" customFormat="false" ht="15" hidden="false" customHeight="false" outlineLevel="0" collapsed="false">
      <c r="A304" s="9"/>
      <c r="B304" s="9"/>
      <c r="C304" s="9"/>
      <c r="D304" s="10"/>
      <c r="E304" s="9"/>
      <c r="F304" s="6" t="str">
        <f aca="false">IF(A304="","",COUNTIFS(Сессии!$B$5:$B$503,A304,Сессии!$E$5:$E$503,"прошла"))</f>
        <v/>
      </c>
      <c r="G304" s="6" t="str">
        <f aca="false">IF(A304="","",COUNTIFS(Сессии!$B$5:$B$503,A304,Сессии!$E$5:$E$503,"неявка")+COUNTIFS(Сессии!$B$5:$B$503,A304,Сессии!$E$5:$E$503,"поздняя отмена"))</f>
        <v/>
      </c>
      <c r="H304" s="7" t="str">
        <f aca="false">IF(A304="","",IF(COUNTIF(Сессии!$B$5:$B$503,A304)=0,"",_xlfn.MAXIFS(Сессии!$A$5:$A$503,Сессии!$B$5:$B$503,A304)))</f>
        <v/>
      </c>
      <c r="I304" s="8" t="str">
        <f aca="false">IF(A304="","",SUMIFS(Сессии!$H$5:$H$503,Сессии!$B$5:$B$503,A304))</f>
        <v/>
      </c>
    </row>
  </sheetData>
  <conditionalFormatting sqref="I5:I304">
    <cfRule type="expression" priority="2" aboveAverage="0" equalAverage="0" bottom="0" percent="0" rank="0" text="" dxfId="0">
      <formula>AND(ISNUMBER(I5),I5&gt;0)</formula>
    </cfRule>
  </conditionalFormatting>
  <dataValidations count="2">
    <dataValidation allowBlank="true" errorStyle="stop" operator="between" showDropDown="false" showErrorMessage="false" showInputMessage="false" sqref="E5:E304" type="list">
      <formula1>"в работе,пауза,завершил,разовая консультация"</formula1>
      <formula2>0</formula2>
    </dataValidation>
    <dataValidation allowBlank="true" errorStyle="stop" operator="between" showDropDown="false" showErrorMessage="false" showInputMessage="false" sqref="C5:C304" type="list">
      <formula1>"рекомендация,соцсети,платформа,коллега,визитка,другое"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7" min="7" style="0" width="10"/>
    <col collapsed="false" customWidth="true" hidden="false" outlineLevel="0" max="8" min="8" style="0" width="11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4" customFormat="false" ht="30" hidden="false" customHeight="true" outlineLevel="0" collapsed="false">
      <c r="A4" s="3" t="s">
        <v>17</v>
      </c>
      <c r="B4" s="3" t="s">
        <v>2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10</v>
      </c>
    </row>
    <row r="5" customFormat="false" ht="15" hidden="false" customHeight="false" outlineLevel="0" collapsed="false">
      <c r="A5" s="5" t="n">
        <v>46329</v>
      </c>
      <c r="B5" s="4" t="s">
        <v>11</v>
      </c>
      <c r="C5" s="4" t="s">
        <v>23</v>
      </c>
      <c r="D5" s="11" t="n">
        <v>4000</v>
      </c>
      <c r="E5" s="4" t="s">
        <v>24</v>
      </c>
      <c r="F5" s="11" t="n">
        <v>4000</v>
      </c>
      <c r="G5" s="12" t="n">
        <f aca="false">IF(A5="","",DATE(YEAR(A5),MONTH(A5),1))</f>
        <v>46327</v>
      </c>
      <c r="H5" s="8" t="n">
        <f aca="false">IF(OR(A5="",E5="перенос",E5="отмена вовремя"),0,MAX(0,D5-F5))</f>
        <v>0</v>
      </c>
    </row>
    <row r="6" customFormat="false" ht="15" hidden="false" customHeight="false" outlineLevel="0" collapsed="false">
      <c r="A6" s="10"/>
      <c r="B6" s="9"/>
      <c r="C6" s="9"/>
      <c r="D6" s="13"/>
      <c r="E6" s="9"/>
      <c r="F6" s="13"/>
      <c r="G6" s="12" t="str">
        <f aca="false">IF(A6="","",DATE(YEAR(A6),MONTH(A6),1))</f>
        <v/>
      </c>
      <c r="H6" s="8" t="n">
        <f aca="false">IF(OR(A6="",E6="перенос",E6="отмена вовремя"),0,MAX(0,D6-F6))</f>
        <v>0</v>
      </c>
    </row>
    <row r="7" customFormat="false" ht="15" hidden="false" customHeight="false" outlineLevel="0" collapsed="false">
      <c r="A7" s="10"/>
      <c r="B7" s="9"/>
      <c r="C7" s="9"/>
      <c r="D7" s="13"/>
      <c r="E7" s="9"/>
      <c r="F7" s="13"/>
      <c r="G7" s="12" t="str">
        <f aca="false">IF(A7="","",DATE(YEAR(A7),MONTH(A7),1))</f>
        <v/>
      </c>
      <c r="H7" s="8" t="n">
        <f aca="false">IF(OR(A7="",E7="перенос",E7="отмена вовремя"),0,MAX(0,D7-F7))</f>
        <v>0</v>
      </c>
    </row>
    <row r="8" customFormat="false" ht="15" hidden="false" customHeight="false" outlineLevel="0" collapsed="false">
      <c r="A8" s="10"/>
      <c r="B8" s="9"/>
      <c r="C8" s="9"/>
      <c r="D8" s="13"/>
      <c r="E8" s="9"/>
      <c r="F8" s="13"/>
      <c r="G8" s="12" t="str">
        <f aca="false">IF(A8="","",DATE(YEAR(A8),MONTH(A8),1))</f>
        <v/>
      </c>
      <c r="H8" s="8" t="n">
        <f aca="false">IF(OR(A8="",E8="перенос",E8="отмена вовремя"),0,MAX(0,D8-F8))</f>
        <v>0</v>
      </c>
    </row>
    <row r="9" customFormat="false" ht="15" hidden="false" customHeight="false" outlineLevel="0" collapsed="false">
      <c r="A9" s="10"/>
      <c r="B9" s="9"/>
      <c r="C9" s="9"/>
      <c r="D9" s="13"/>
      <c r="E9" s="9"/>
      <c r="F9" s="13"/>
      <c r="G9" s="12" t="str">
        <f aca="false">IF(A9="","",DATE(YEAR(A9),MONTH(A9),1))</f>
        <v/>
      </c>
      <c r="H9" s="8" t="n">
        <f aca="false">IF(OR(A9="",E9="перенос",E9="отмена вовремя"),0,MAX(0,D9-F9))</f>
        <v>0</v>
      </c>
    </row>
    <row r="10" customFormat="false" ht="15" hidden="false" customHeight="false" outlineLevel="0" collapsed="false">
      <c r="A10" s="10"/>
      <c r="B10" s="9"/>
      <c r="C10" s="9"/>
      <c r="D10" s="13"/>
      <c r="E10" s="9"/>
      <c r="F10" s="13"/>
      <c r="G10" s="12" t="str">
        <f aca="false">IF(A10="","",DATE(YEAR(A10),MONTH(A10),1))</f>
        <v/>
      </c>
      <c r="H10" s="8" t="n">
        <f aca="false">IF(OR(A10="",E10="перенос",E10="отмена вовремя"),0,MAX(0,D10-F10))</f>
        <v>0</v>
      </c>
    </row>
    <row r="11" customFormat="false" ht="15" hidden="false" customHeight="false" outlineLevel="0" collapsed="false">
      <c r="A11" s="10"/>
      <c r="B11" s="9"/>
      <c r="C11" s="9"/>
      <c r="D11" s="13"/>
      <c r="E11" s="9"/>
      <c r="F11" s="13"/>
      <c r="G11" s="12" t="str">
        <f aca="false">IF(A11="","",DATE(YEAR(A11),MONTH(A11),1))</f>
        <v/>
      </c>
      <c r="H11" s="8" t="n">
        <f aca="false">IF(OR(A11="",E11="перенос",E11="отмена вовремя"),0,MAX(0,D11-F11))</f>
        <v>0</v>
      </c>
    </row>
    <row r="12" customFormat="false" ht="15" hidden="false" customHeight="false" outlineLevel="0" collapsed="false">
      <c r="A12" s="10"/>
      <c r="B12" s="9"/>
      <c r="C12" s="9"/>
      <c r="D12" s="13"/>
      <c r="E12" s="9"/>
      <c r="F12" s="13"/>
      <c r="G12" s="12" t="str">
        <f aca="false">IF(A12="","",DATE(YEAR(A12),MONTH(A12),1))</f>
        <v/>
      </c>
      <c r="H12" s="8" t="n">
        <f aca="false">IF(OR(A12="",E12="перенос",E12="отмена вовремя"),0,MAX(0,D12-F12))</f>
        <v>0</v>
      </c>
    </row>
    <row r="13" customFormat="false" ht="15" hidden="false" customHeight="false" outlineLevel="0" collapsed="false">
      <c r="A13" s="10"/>
      <c r="B13" s="9"/>
      <c r="C13" s="9"/>
      <c r="D13" s="13"/>
      <c r="E13" s="9"/>
      <c r="F13" s="13"/>
      <c r="G13" s="12" t="str">
        <f aca="false">IF(A13="","",DATE(YEAR(A13),MONTH(A13),1))</f>
        <v/>
      </c>
      <c r="H13" s="8" t="n">
        <f aca="false">IF(OR(A13="",E13="перенос",E13="отмена вовремя"),0,MAX(0,D13-F13))</f>
        <v>0</v>
      </c>
    </row>
    <row r="14" customFormat="false" ht="15" hidden="false" customHeight="false" outlineLevel="0" collapsed="false">
      <c r="A14" s="10"/>
      <c r="B14" s="9"/>
      <c r="C14" s="9"/>
      <c r="D14" s="13"/>
      <c r="E14" s="9"/>
      <c r="F14" s="13"/>
      <c r="G14" s="12" t="str">
        <f aca="false">IF(A14="","",DATE(YEAR(A14),MONTH(A14),1))</f>
        <v/>
      </c>
      <c r="H14" s="8" t="n">
        <f aca="false">IF(OR(A14="",E14="перенос",E14="отмена вовремя"),0,MAX(0,D14-F14))</f>
        <v>0</v>
      </c>
    </row>
    <row r="15" customFormat="false" ht="15" hidden="false" customHeight="false" outlineLevel="0" collapsed="false">
      <c r="A15" s="10"/>
      <c r="B15" s="9"/>
      <c r="C15" s="9"/>
      <c r="D15" s="13"/>
      <c r="E15" s="9"/>
      <c r="F15" s="13"/>
      <c r="G15" s="12" t="str">
        <f aca="false">IF(A15="","",DATE(YEAR(A15),MONTH(A15),1))</f>
        <v/>
      </c>
      <c r="H15" s="8" t="n">
        <f aca="false">IF(OR(A15="",E15="перенос",E15="отмена вовремя"),0,MAX(0,D15-F15))</f>
        <v>0</v>
      </c>
    </row>
    <row r="16" customFormat="false" ht="15" hidden="false" customHeight="false" outlineLevel="0" collapsed="false">
      <c r="A16" s="10"/>
      <c r="B16" s="9"/>
      <c r="C16" s="9"/>
      <c r="D16" s="13"/>
      <c r="E16" s="9"/>
      <c r="F16" s="13"/>
      <c r="G16" s="12" t="str">
        <f aca="false">IF(A16="","",DATE(YEAR(A16),MONTH(A16),1))</f>
        <v/>
      </c>
      <c r="H16" s="8" t="n">
        <f aca="false">IF(OR(A16="",E16="перенос",E16="отмена вовремя"),0,MAX(0,D16-F16))</f>
        <v>0</v>
      </c>
    </row>
    <row r="17" customFormat="false" ht="15" hidden="false" customHeight="false" outlineLevel="0" collapsed="false">
      <c r="A17" s="10"/>
      <c r="B17" s="9"/>
      <c r="C17" s="9"/>
      <c r="D17" s="13"/>
      <c r="E17" s="9"/>
      <c r="F17" s="13"/>
      <c r="G17" s="12" t="str">
        <f aca="false">IF(A17="","",DATE(YEAR(A17),MONTH(A17),1))</f>
        <v/>
      </c>
      <c r="H17" s="8" t="n">
        <f aca="false">IF(OR(A17="",E17="перенос",E17="отмена вовремя"),0,MAX(0,D17-F17))</f>
        <v>0</v>
      </c>
    </row>
    <row r="18" customFormat="false" ht="15" hidden="false" customHeight="false" outlineLevel="0" collapsed="false">
      <c r="A18" s="10"/>
      <c r="B18" s="9"/>
      <c r="C18" s="9"/>
      <c r="D18" s="13"/>
      <c r="E18" s="9"/>
      <c r="F18" s="13"/>
      <c r="G18" s="12" t="str">
        <f aca="false">IF(A18="","",DATE(YEAR(A18),MONTH(A18),1))</f>
        <v/>
      </c>
      <c r="H18" s="8" t="n">
        <f aca="false">IF(OR(A18="",E18="перенос",E18="отмена вовремя"),0,MAX(0,D18-F18))</f>
        <v>0</v>
      </c>
    </row>
    <row r="19" customFormat="false" ht="15" hidden="false" customHeight="false" outlineLevel="0" collapsed="false">
      <c r="A19" s="10"/>
      <c r="B19" s="9"/>
      <c r="C19" s="9"/>
      <c r="D19" s="13"/>
      <c r="E19" s="9"/>
      <c r="F19" s="13"/>
      <c r="G19" s="12" t="str">
        <f aca="false">IF(A19="","",DATE(YEAR(A19),MONTH(A19),1))</f>
        <v/>
      </c>
      <c r="H19" s="8" t="n">
        <f aca="false">IF(OR(A19="",E19="перенос",E19="отмена вовремя"),0,MAX(0,D19-F19))</f>
        <v>0</v>
      </c>
    </row>
    <row r="20" customFormat="false" ht="15" hidden="false" customHeight="false" outlineLevel="0" collapsed="false">
      <c r="A20" s="10"/>
      <c r="B20" s="9"/>
      <c r="C20" s="9"/>
      <c r="D20" s="13"/>
      <c r="E20" s="9"/>
      <c r="F20" s="13"/>
      <c r="G20" s="12" t="str">
        <f aca="false">IF(A20="","",DATE(YEAR(A20),MONTH(A20),1))</f>
        <v/>
      </c>
      <c r="H20" s="8" t="n">
        <f aca="false">IF(OR(A20="",E20="перенос",E20="отмена вовремя"),0,MAX(0,D20-F20))</f>
        <v>0</v>
      </c>
    </row>
    <row r="21" customFormat="false" ht="15" hidden="false" customHeight="false" outlineLevel="0" collapsed="false">
      <c r="A21" s="10"/>
      <c r="B21" s="9"/>
      <c r="C21" s="9"/>
      <c r="D21" s="13"/>
      <c r="E21" s="9"/>
      <c r="F21" s="13"/>
      <c r="G21" s="12" t="str">
        <f aca="false">IF(A21="","",DATE(YEAR(A21),MONTH(A21),1))</f>
        <v/>
      </c>
      <c r="H21" s="8" t="n">
        <f aca="false">IF(OR(A21="",E21="перенос",E21="отмена вовремя"),0,MAX(0,D21-F21))</f>
        <v>0</v>
      </c>
    </row>
    <row r="22" customFormat="false" ht="15" hidden="false" customHeight="false" outlineLevel="0" collapsed="false">
      <c r="A22" s="10"/>
      <c r="B22" s="9"/>
      <c r="C22" s="9"/>
      <c r="D22" s="13"/>
      <c r="E22" s="9"/>
      <c r="F22" s="13"/>
      <c r="G22" s="12" t="str">
        <f aca="false">IF(A22="","",DATE(YEAR(A22),MONTH(A22),1))</f>
        <v/>
      </c>
      <c r="H22" s="8" t="n">
        <f aca="false">IF(OR(A22="",E22="перенос",E22="отмена вовремя"),0,MAX(0,D22-F22))</f>
        <v>0</v>
      </c>
    </row>
    <row r="23" customFormat="false" ht="15" hidden="false" customHeight="false" outlineLevel="0" collapsed="false">
      <c r="A23" s="10"/>
      <c r="B23" s="9"/>
      <c r="C23" s="9"/>
      <c r="D23" s="13"/>
      <c r="E23" s="9"/>
      <c r="F23" s="13"/>
      <c r="G23" s="12" t="str">
        <f aca="false">IF(A23="","",DATE(YEAR(A23),MONTH(A23),1))</f>
        <v/>
      </c>
      <c r="H23" s="8" t="n">
        <f aca="false">IF(OR(A23="",E23="перенос",E23="отмена вовремя"),0,MAX(0,D23-F23))</f>
        <v>0</v>
      </c>
    </row>
    <row r="24" customFormat="false" ht="15" hidden="false" customHeight="false" outlineLevel="0" collapsed="false">
      <c r="A24" s="10"/>
      <c r="B24" s="9"/>
      <c r="C24" s="9"/>
      <c r="D24" s="13"/>
      <c r="E24" s="9"/>
      <c r="F24" s="13"/>
      <c r="G24" s="12" t="str">
        <f aca="false">IF(A24="","",DATE(YEAR(A24),MONTH(A24),1))</f>
        <v/>
      </c>
      <c r="H24" s="8" t="n">
        <f aca="false">IF(OR(A24="",E24="перенос",E24="отмена вовремя"),0,MAX(0,D24-F24))</f>
        <v>0</v>
      </c>
    </row>
    <row r="25" customFormat="false" ht="15" hidden="false" customHeight="false" outlineLevel="0" collapsed="false">
      <c r="A25" s="10"/>
      <c r="B25" s="9"/>
      <c r="C25" s="9"/>
      <c r="D25" s="13"/>
      <c r="E25" s="9"/>
      <c r="F25" s="13"/>
      <c r="G25" s="12" t="str">
        <f aca="false">IF(A25="","",DATE(YEAR(A25),MONTH(A25),1))</f>
        <v/>
      </c>
      <c r="H25" s="8" t="n">
        <f aca="false">IF(OR(A25="",E25="перенос",E25="отмена вовремя"),0,MAX(0,D25-F25))</f>
        <v>0</v>
      </c>
    </row>
    <row r="26" customFormat="false" ht="15" hidden="false" customHeight="false" outlineLevel="0" collapsed="false">
      <c r="A26" s="10"/>
      <c r="B26" s="9"/>
      <c r="C26" s="9"/>
      <c r="D26" s="13"/>
      <c r="E26" s="9"/>
      <c r="F26" s="13"/>
      <c r="G26" s="12" t="str">
        <f aca="false">IF(A26="","",DATE(YEAR(A26),MONTH(A26),1))</f>
        <v/>
      </c>
      <c r="H26" s="8" t="n">
        <f aca="false">IF(OR(A26="",E26="перенос",E26="отмена вовремя"),0,MAX(0,D26-F26))</f>
        <v>0</v>
      </c>
    </row>
    <row r="27" customFormat="false" ht="15" hidden="false" customHeight="false" outlineLevel="0" collapsed="false">
      <c r="A27" s="10"/>
      <c r="B27" s="9"/>
      <c r="C27" s="9"/>
      <c r="D27" s="13"/>
      <c r="E27" s="9"/>
      <c r="F27" s="13"/>
      <c r="G27" s="12" t="str">
        <f aca="false">IF(A27="","",DATE(YEAR(A27),MONTH(A27),1))</f>
        <v/>
      </c>
      <c r="H27" s="8" t="n">
        <f aca="false">IF(OR(A27="",E27="перенос",E27="отмена вовремя"),0,MAX(0,D27-F27))</f>
        <v>0</v>
      </c>
    </row>
    <row r="28" customFormat="false" ht="15" hidden="false" customHeight="false" outlineLevel="0" collapsed="false">
      <c r="A28" s="10"/>
      <c r="B28" s="9"/>
      <c r="C28" s="9"/>
      <c r="D28" s="13"/>
      <c r="E28" s="9"/>
      <c r="F28" s="13"/>
      <c r="G28" s="12" t="str">
        <f aca="false">IF(A28="","",DATE(YEAR(A28),MONTH(A28),1))</f>
        <v/>
      </c>
      <c r="H28" s="8" t="n">
        <f aca="false">IF(OR(A28="",E28="перенос",E28="отмена вовремя"),0,MAX(0,D28-F28))</f>
        <v>0</v>
      </c>
    </row>
    <row r="29" customFormat="false" ht="15" hidden="false" customHeight="false" outlineLevel="0" collapsed="false">
      <c r="A29" s="10"/>
      <c r="B29" s="9"/>
      <c r="C29" s="9"/>
      <c r="D29" s="13"/>
      <c r="E29" s="9"/>
      <c r="F29" s="13"/>
      <c r="G29" s="12" t="str">
        <f aca="false">IF(A29="","",DATE(YEAR(A29),MONTH(A29),1))</f>
        <v/>
      </c>
      <c r="H29" s="8" t="n">
        <f aca="false">IF(OR(A29="",E29="перенос",E29="отмена вовремя"),0,MAX(0,D29-F29))</f>
        <v>0</v>
      </c>
    </row>
    <row r="30" customFormat="false" ht="15" hidden="false" customHeight="false" outlineLevel="0" collapsed="false">
      <c r="A30" s="10"/>
      <c r="B30" s="9"/>
      <c r="C30" s="9"/>
      <c r="D30" s="13"/>
      <c r="E30" s="9"/>
      <c r="F30" s="13"/>
      <c r="G30" s="12" t="str">
        <f aca="false">IF(A30="","",DATE(YEAR(A30),MONTH(A30),1))</f>
        <v/>
      </c>
      <c r="H30" s="8" t="n">
        <f aca="false">IF(OR(A30="",E30="перенос",E30="отмена вовремя"),0,MAX(0,D30-F30))</f>
        <v>0</v>
      </c>
    </row>
    <row r="31" customFormat="false" ht="15" hidden="false" customHeight="false" outlineLevel="0" collapsed="false">
      <c r="A31" s="10"/>
      <c r="B31" s="9"/>
      <c r="C31" s="9"/>
      <c r="D31" s="13"/>
      <c r="E31" s="9"/>
      <c r="F31" s="13"/>
      <c r="G31" s="12" t="str">
        <f aca="false">IF(A31="","",DATE(YEAR(A31),MONTH(A31),1))</f>
        <v/>
      </c>
      <c r="H31" s="8" t="n">
        <f aca="false">IF(OR(A31="",E31="перенос",E31="отмена вовремя"),0,MAX(0,D31-F31))</f>
        <v>0</v>
      </c>
    </row>
    <row r="32" customFormat="false" ht="15" hidden="false" customHeight="false" outlineLevel="0" collapsed="false">
      <c r="A32" s="10"/>
      <c r="B32" s="9"/>
      <c r="C32" s="9"/>
      <c r="D32" s="13"/>
      <c r="E32" s="9"/>
      <c r="F32" s="13"/>
      <c r="G32" s="12" t="str">
        <f aca="false">IF(A32="","",DATE(YEAR(A32),MONTH(A32),1))</f>
        <v/>
      </c>
      <c r="H32" s="8" t="n">
        <f aca="false">IF(OR(A32="",E32="перенос",E32="отмена вовремя"),0,MAX(0,D32-F32))</f>
        <v>0</v>
      </c>
    </row>
    <row r="33" customFormat="false" ht="15" hidden="false" customHeight="false" outlineLevel="0" collapsed="false">
      <c r="A33" s="10"/>
      <c r="B33" s="9"/>
      <c r="C33" s="9"/>
      <c r="D33" s="13"/>
      <c r="E33" s="9"/>
      <c r="F33" s="13"/>
      <c r="G33" s="12" t="str">
        <f aca="false">IF(A33="","",DATE(YEAR(A33),MONTH(A33),1))</f>
        <v/>
      </c>
      <c r="H33" s="8" t="n">
        <f aca="false">IF(OR(A33="",E33="перенос",E33="отмена вовремя"),0,MAX(0,D33-F33))</f>
        <v>0</v>
      </c>
    </row>
    <row r="34" customFormat="false" ht="15" hidden="false" customHeight="false" outlineLevel="0" collapsed="false">
      <c r="A34" s="10"/>
      <c r="B34" s="9"/>
      <c r="C34" s="9"/>
      <c r="D34" s="13"/>
      <c r="E34" s="9"/>
      <c r="F34" s="13"/>
      <c r="G34" s="12" t="str">
        <f aca="false">IF(A34="","",DATE(YEAR(A34),MONTH(A34),1))</f>
        <v/>
      </c>
      <c r="H34" s="8" t="n">
        <f aca="false">IF(OR(A34="",E34="перенос",E34="отмена вовремя"),0,MAX(0,D34-F34))</f>
        <v>0</v>
      </c>
    </row>
    <row r="35" customFormat="false" ht="15" hidden="false" customHeight="false" outlineLevel="0" collapsed="false">
      <c r="A35" s="10"/>
      <c r="B35" s="9"/>
      <c r="C35" s="9"/>
      <c r="D35" s="13"/>
      <c r="E35" s="9"/>
      <c r="F35" s="13"/>
      <c r="G35" s="12" t="str">
        <f aca="false">IF(A35="","",DATE(YEAR(A35),MONTH(A35),1))</f>
        <v/>
      </c>
      <c r="H35" s="8" t="n">
        <f aca="false">IF(OR(A35="",E35="перенос",E35="отмена вовремя"),0,MAX(0,D35-F35))</f>
        <v>0</v>
      </c>
    </row>
    <row r="36" customFormat="false" ht="15" hidden="false" customHeight="false" outlineLevel="0" collapsed="false">
      <c r="A36" s="10"/>
      <c r="B36" s="9"/>
      <c r="C36" s="9"/>
      <c r="D36" s="13"/>
      <c r="E36" s="9"/>
      <c r="F36" s="13"/>
      <c r="G36" s="12" t="str">
        <f aca="false">IF(A36="","",DATE(YEAR(A36),MONTH(A36),1))</f>
        <v/>
      </c>
      <c r="H36" s="8" t="n">
        <f aca="false">IF(OR(A36="",E36="перенос",E36="отмена вовремя"),0,MAX(0,D36-F36))</f>
        <v>0</v>
      </c>
    </row>
    <row r="37" customFormat="false" ht="15" hidden="false" customHeight="false" outlineLevel="0" collapsed="false">
      <c r="A37" s="10"/>
      <c r="B37" s="9"/>
      <c r="C37" s="9"/>
      <c r="D37" s="13"/>
      <c r="E37" s="9"/>
      <c r="F37" s="13"/>
      <c r="G37" s="12" t="str">
        <f aca="false">IF(A37="","",DATE(YEAR(A37),MONTH(A37),1))</f>
        <v/>
      </c>
      <c r="H37" s="8" t="n">
        <f aca="false">IF(OR(A37="",E37="перенос",E37="отмена вовремя"),0,MAX(0,D37-F37))</f>
        <v>0</v>
      </c>
    </row>
    <row r="38" customFormat="false" ht="15" hidden="false" customHeight="false" outlineLevel="0" collapsed="false">
      <c r="A38" s="10"/>
      <c r="B38" s="9"/>
      <c r="C38" s="9"/>
      <c r="D38" s="13"/>
      <c r="E38" s="9"/>
      <c r="F38" s="13"/>
      <c r="G38" s="12" t="str">
        <f aca="false">IF(A38="","",DATE(YEAR(A38),MONTH(A38),1))</f>
        <v/>
      </c>
      <c r="H38" s="8" t="n">
        <f aca="false">IF(OR(A38="",E38="перенос",E38="отмена вовремя"),0,MAX(0,D38-F38))</f>
        <v>0</v>
      </c>
    </row>
    <row r="39" customFormat="false" ht="15" hidden="false" customHeight="false" outlineLevel="0" collapsed="false">
      <c r="A39" s="10"/>
      <c r="B39" s="9"/>
      <c r="C39" s="9"/>
      <c r="D39" s="13"/>
      <c r="E39" s="9"/>
      <c r="F39" s="13"/>
      <c r="G39" s="12" t="str">
        <f aca="false">IF(A39="","",DATE(YEAR(A39),MONTH(A39),1))</f>
        <v/>
      </c>
      <c r="H39" s="8" t="n">
        <f aca="false">IF(OR(A39="",E39="перенос",E39="отмена вовремя"),0,MAX(0,D39-F39))</f>
        <v>0</v>
      </c>
    </row>
    <row r="40" customFormat="false" ht="15" hidden="false" customHeight="false" outlineLevel="0" collapsed="false">
      <c r="A40" s="10"/>
      <c r="B40" s="9"/>
      <c r="C40" s="9"/>
      <c r="D40" s="13"/>
      <c r="E40" s="9"/>
      <c r="F40" s="13"/>
      <c r="G40" s="12" t="str">
        <f aca="false">IF(A40="","",DATE(YEAR(A40),MONTH(A40),1))</f>
        <v/>
      </c>
      <c r="H40" s="8" t="n">
        <f aca="false">IF(OR(A40="",E40="перенос",E40="отмена вовремя"),0,MAX(0,D40-F40))</f>
        <v>0</v>
      </c>
    </row>
    <row r="41" customFormat="false" ht="15" hidden="false" customHeight="false" outlineLevel="0" collapsed="false">
      <c r="A41" s="10"/>
      <c r="B41" s="9"/>
      <c r="C41" s="9"/>
      <c r="D41" s="13"/>
      <c r="E41" s="9"/>
      <c r="F41" s="13"/>
      <c r="G41" s="12" t="str">
        <f aca="false">IF(A41="","",DATE(YEAR(A41),MONTH(A41),1))</f>
        <v/>
      </c>
      <c r="H41" s="8" t="n">
        <f aca="false">IF(OR(A41="",E41="перенос",E41="отмена вовремя"),0,MAX(0,D41-F41))</f>
        <v>0</v>
      </c>
    </row>
    <row r="42" customFormat="false" ht="15" hidden="false" customHeight="false" outlineLevel="0" collapsed="false">
      <c r="A42" s="10"/>
      <c r="B42" s="9"/>
      <c r="C42" s="9"/>
      <c r="D42" s="13"/>
      <c r="E42" s="9"/>
      <c r="F42" s="13"/>
      <c r="G42" s="12" t="str">
        <f aca="false">IF(A42="","",DATE(YEAR(A42),MONTH(A42),1))</f>
        <v/>
      </c>
      <c r="H42" s="8" t="n">
        <f aca="false">IF(OR(A42="",E42="перенос",E42="отмена вовремя"),0,MAX(0,D42-F42))</f>
        <v>0</v>
      </c>
    </row>
    <row r="43" customFormat="false" ht="15" hidden="false" customHeight="false" outlineLevel="0" collapsed="false">
      <c r="A43" s="10"/>
      <c r="B43" s="9"/>
      <c r="C43" s="9"/>
      <c r="D43" s="13"/>
      <c r="E43" s="9"/>
      <c r="F43" s="13"/>
      <c r="G43" s="12" t="str">
        <f aca="false">IF(A43="","",DATE(YEAR(A43),MONTH(A43),1))</f>
        <v/>
      </c>
      <c r="H43" s="8" t="n">
        <f aca="false">IF(OR(A43="",E43="перенос",E43="отмена вовремя"),0,MAX(0,D43-F43))</f>
        <v>0</v>
      </c>
    </row>
    <row r="44" customFormat="false" ht="15" hidden="false" customHeight="false" outlineLevel="0" collapsed="false">
      <c r="A44" s="10"/>
      <c r="B44" s="9"/>
      <c r="C44" s="9"/>
      <c r="D44" s="13"/>
      <c r="E44" s="9"/>
      <c r="F44" s="13"/>
      <c r="G44" s="12" t="str">
        <f aca="false">IF(A44="","",DATE(YEAR(A44),MONTH(A44),1))</f>
        <v/>
      </c>
      <c r="H44" s="8" t="n">
        <f aca="false">IF(OR(A44="",E44="перенос",E44="отмена вовремя"),0,MAX(0,D44-F44))</f>
        <v>0</v>
      </c>
    </row>
    <row r="45" customFormat="false" ht="15" hidden="false" customHeight="false" outlineLevel="0" collapsed="false">
      <c r="A45" s="10"/>
      <c r="B45" s="9"/>
      <c r="C45" s="9"/>
      <c r="D45" s="13"/>
      <c r="E45" s="9"/>
      <c r="F45" s="13"/>
      <c r="G45" s="12" t="str">
        <f aca="false">IF(A45="","",DATE(YEAR(A45),MONTH(A45),1))</f>
        <v/>
      </c>
      <c r="H45" s="8" t="n">
        <f aca="false">IF(OR(A45="",E45="перенос",E45="отмена вовремя"),0,MAX(0,D45-F45))</f>
        <v>0</v>
      </c>
    </row>
    <row r="46" customFormat="false" ht="15" hidden="false" customHeight="false" outlineLevel="0" collapsed="false">
      <c r="A46" s="10"/>
      <c r="B46" s="9"/>
      <c r="C46" s="9"/>
      <c r="D46" s="13"/>
      <c r="E46" s="9"/>
      <c r="F46" s="13"/>
      <c r="G46" s="12" t="str">
        <f aca="false">IF(A46="","",DATE(YEAR(A46),MONTH(A46),1))</f>
        <v/>
      </c>
      <c r="H46" s="8" t="n">
        <f aca="false">IF(OR(A46="",E46="перенос",E46="отмена вовремя"),0,MAX(0,D46-F46))</f>
        <v>0</v>
      </c>
    </row>
    <row r="47" customFormat="false" ht="15" hidden="false" customHeight="false" outlineLevel="0" collapsed="false">
      <c r="A47" s="10"/>
      <c r="B47" s="9"/>
      <c r="C47" s="9"/>
      <c r="D47" s="13"/>
      <c r="E47" s="9"/>
      <c r="F47" s="13"/>
      <c r="G47" s="12" t="str">
        <f aca="false">IF(A47="","",DATE(YEAR(A47),MONTH(A47),1))</f>
        <v/>
      </c>
      <c r="H47" s="8" t="n">
        <f aca="false">IF(OR(A47="",E47="перенос",E47="отмена вовремя"),0,MAX(0,D47-F47))</f>
        <v>0</v>
      </c>
    </row>
    <row r="48" customFormat="false" ht="15" hidden="false" customHeight="false" outlineLevel="0" collapsed="false">
      <c r="A48" s="10"/>
      <c r="B48" s="9"/>
      <c r="C48" s="9"/>
      <c r="D48" s="13"/>
      <c r="E48" s="9"/>
      <c r="F48" s="13"/>
      <c r="G48" s="12" t="str">
        <f aca="false">IF(A48="","",DATE(YEAR(A48),MONTH(A48),1))</f>
        <v/>
      </c>
      <c r="H48" s="8" t="n">
        <f aca="false">IF(OR(A48="",E48="перенос",E48="отмена вовремя"),0,MAX(0,D48-F48))</f>
        <v>0</v>
      </c>
    </row>
    <row r="49" customFormat="false" ht="15" hidden="false" customHeight="false" outlineLevel="0" collapsed="false">
      <c r="A49" s="10"/>
      <c r="B49" s="9"/>
      <c r="C49" s="9"/>
      <c r="D49" s="13"/>
      <c r="E49" s="9"/>
      <c r="F49" s="13"/>
      <c r="G49" s="12" t="str">
        <f aca="false">IF(A49="","",DATE(YEAR(A49),MONTH(A49),1))</f>
        <v/>
      </c>
      <c r="H49" s="8" t="n">
        <f aca="false">IF(OR(A49="",E49="перенос",E49="отмена вовремя"),0,MAX(0,D49-F49))</f>
        <v>0</v>
      </c>
    </row>
    <row r="50" customFormat="false" ht="15" hidden="false" customHeight="false" outlineLevel="0" collapsed="false">
      <c r="A50" s="10"/>
      <c r="B50" s="9"/>
      <c r="C50" s="9"/>
      <c r="D50" s="13"/>
      <c r="E50" s="9"/>
      <c r="F50" s="13"/>
      <c r="G50" s="12" t="str">
        <f aca="false">IF(A50="","",DATE(YEAR(A50),MONTH(A50),1))</f>
        <v/>
      </c>
      <c r="H50" s="8" t="n">
        <f aca="false">IF(OR(A50="",E50="перенос",E50="отмена вовремя"),0,MAX(0,D50-F50))</f>
        <v>0</v>
      </c>
    </row>
    <row r="51" customFormat="false" ht="15" hidden="false" customHeight="false" outlineLevel="0" collapsed="false">
      <c r="A51" s="10"/>
      <c r="B51" s="9"/>
      <c r="C51" s="9"/>
      <c r="D51" s="13"/>
      <c r="E51" s="9"/>
      <c r="F51" s="13"/>
      <c r="G51" s="12" t="str">
        <f aca="false">IF(A51="","",DATE(YEAR(A51),MONTH(A51),1))</f>
        <v/>
      </c>
      <c r="H51" s="8" t="n">
        <f aca="false">IF(OR(A51="",E51="перенос",E51="отмена вовремя"),0,MAX(0,D51-F51))</f>
        <v>0</v>
      </c>
    </row>
    <row r="52" customFormat="false" ht="15" hidden="false" customHeight="false" outlineLevel="0" collapsed="false">
      <c r="A52" s="10"/>
      <c r="B52" s="9"/>
      <c r="C52" s="9"/>
      <c r="D52" s="13"/>
      <c r="E52" s="9"/>
      <c r="F52" s="13"/>
      <c r="G52" s="12" t="str">
        <f aca="false">IF(A52="","",DATE(YEAR(A52),MONTH(A52),1))</f>
        <v/>
      </c>
      <c r="H52" s="8" t="n">
        <f aca="false">IF(OR(A52="",E52="перенос",E52="отмена вовремя"),0,MAX(0,D52-F52))</f>
        <v>0</v>
      </c>
    </row>
    <row r="53" customFormat="false" ht="15" hidden="false" customHeight="false" outlineLevel="0" collapsed="false">
      <c r="A53" s="10"/>
      <c r="B53" s="9"/>
      <c r="C53" s="9"/>
      <c r="D53" s="13"/>
      <c r="E53" s="9"/>
      <c r="F53" s="13"/>
      <c r="G53" s="12" t="str">
        <f aca="false">IF(A53="","",DATE(YEAR(A53),MONTH(A53),1))</f>
        <v/>
      </c>
      <c r="H53" s="8" t="n">
        <f aca="false">IF(OR(A53="",E53="перенос",E53="отмена вовремя"),0,MAX(0,D53-F53))</f>
        <v>0</v>
      </c>
    </row>
    <row r="54" customFormat="false" ht="15" hidden="false" customHeight="false" outlineLevel="0" collapsed="false">
      <c r="A54" s="10"/>
      <c r="B54" s="9"/>
      <c r="C54" s="9"/>
      <c r="D54" s="13"/>
      <c r="E54" s="9"/>
      <c r="F54" s="13"/>
      <c r="G54" s="12" t="str">
        <f aca="false">IF(A54="","",DATE(YEAR(A54),MONTH(A54),1))</f>
        <v/>
      </c>
      <c r="H54" s="8" t="n">
        <f aca="false">IF(OR(A54="",E54="перенос",E54="отмена вовремя"),0,MAX(0,D54-F54))</f>
        <v>0</v>
      </c>
    </row>
    <row r="55" customFormat="false" ht="15" hidden="false" customHeight="false" outlineLevel="0" collapsed="false">
      <c r="A55" s="10"/>
      <c r="B55" s="9"/>
      <c r="C55" s="9"/>
      <c r="D55" s="13"/>
      <c r="E55" s="9"/>
      <c r="F55" s="13"/>
      <c r="G55" s="12" t="str">
        <f aca="false">IF(A55="","",DATE(YEAR(A55),MONTH(A55),1))</f>
        <v/>
      </c>
      <c r="H55" s="8" t="n">
        <f aca="false">IF(OR(A55="",E55="перенос",E55="отмена вовремя"),0,MAX(0,D55-F55))</f>
        <v>0</v>
      </c>
    </row>
    <row r="56" customFormat="false" ht="15" hidden="false" customHeight="false" outlineLevel="0" collapsed="false">
      <c r="A56" s="10"/>
      <c r="B56" s="9"/>
      <c r="C56" s="9"/>
      <c r="D56" s="13"/>
      <c r="E56" s="9"/>
      <c r="F56" s="13"/>
      <c r="G56" s="12" t="str">
        <f aca="false">IF(A56="","",DATE(YEAR(A56),MONTH(A56),1))</f>
        <v/>
      </c>
      <c r="H56" s="8" t="n">
        <f aca="false">IF(OR(A56="",E56="перенос",E56="отмена вовремя"),0,MAX(0,D56-F56))</f>
        <v>0</v>
      </c>
    </row>
    <row r="57" customFormat="false" ht="15" hidden="false" customHeight="false" outlineLevel="0" collapsed="false">
      <c r="A57" s="10"/>
      <c r="B57" s="9"/>
      <c r="C57" s="9"/>
      <c r="D57" s="13"/>
      <c r="E57" s="9"/>
      <c r="F57" s="13"/>
      <c r="G57" s="12" t="str">
        <f aca="false">IF(A57="","",DATE(YEAR(A57),MONTH(A57),1))</f>
        <v/>
      </c>
      <c r="H57" s="8" t="n">
        <f aca="false">IF(OR(A57="",E57="перенос",E57="отмена вовремя"),0,MAX(0,D57-F57))</f>
        <v>0</v>
      </c>
    </row>
    <row r="58" customFormat="false" ht="15" hidden="false" customHeight="false" outlineLevel="0" collapsed="false">
      <c r="A58" s="10"/>
      <c r="B58" s="9"/>
      <c r="C58" s="9"/>
      <c r="D58" s="13"/>
      <c r="E58" s="9"/>
      <c r="F58" s="13"/>
      <c r="G58" s="12" t="str">
        <f aca="false">IF(A58="","",DATE(YEAR(A58),MONTH(A58),1))</f>
        <v/>
      </c>
      <c r="H58" s="8" t="n">
        <f aca="false">IF(OR(A58="",E58="перенос",E58="отмена вовремя"),0,MAX(0,D58-F58))</f>
        <v>0</v>
      </c>
    </row>
    <row r="59" customFormat="false" ht="15" hidden="false" customHeight="false" outlineLevel="0" collapsed="false">
      <c r="A59" s="10"/>
      <c r="B59" s="9"/>
      <c r="C59" s="9"/>
      <c r="D59" s="13"/>
      <c r="E59" s="9"/>
      <c r="F59" s="13"/>
      <c r="G59" s="12" t="str">
        <f aca="false">IF(A59="","",DATE(YEAR(A59),MONTH(A59),1))</f>
        <v/>
      </c>
      <c r="H59" s="8" t="n">
        <f aca="false">IF(OR(A59="",E59="перенос",E59="отмена вовремя"),0,MAX(0,D59-F59))</f>
        <v>0</v>
      </c>
    </row>
    <row r="60" customFormat="false" ht="15" hidden="false" customHeight="false" outlineLevel="0" collapsed="false">
      <c r="A60" s="10"/>
      <c r="B60" s="9"/>
      <c r="C60" s="9"/>
      <c r="D60" s="13"/>
      <c r="E60" s="9"/>
      <c r="F60" s="13"/>
      <c r="G60" s="12" t="str">
        <f aca="false">IF(A60="","",DATE(YEAR(A60),MONTH(A60),1))</f>
        <v/>
      </c>
      <c r="H60" s="8" t="n">
        <f aca="false">IF(OR(A60="",E60="перенос",E60="отмена вовремя"),0,MAX(0,D60-F60))</f>
        <v>0</v>
      </c>
    </row>
    <row r="61" customFormat="false" ht="15" hidden="false" customHeight="false" outlineLevel="0" collapsed="false">
      <c r="A61" s="10"/>
      <c r="B61" s="9"/>
      <c r="C61" s="9"/>
      <c r="D61" s="13"/>
      <c r="E61" s="9"/>
      <c r="F61" s="13"/>
      <c r="G61" s="12" t="str">
        <f aca="false">IF(A61="","",DATE(YEAR(A61),MONTH(A61),1))</f>
        <v/>
      </c>
      <c r="H61" s="8" t="n">
        <f aca="false">IF(OR(A61="",E61="перенос",E61="отмена вовремя"),0,MAX(0,D61-F61))</f>
        <v>0</v>
      </c>
    </row>
    <row r="62" customFormat="false" ht="15" hidden="false" customHeight="false" outlineLevel="0" collapsed="false">
      <c r="A62" s="10"/>
      <c r="B62" s="9"/>
      <c r="C62" s="9"/>
      <c r="D62" s="13"/>
      <c r="E62" s="9"/>
      <c r="F62" s="13"/>
      <c r="G62" s="12" t="str">
        <f aca="false">IF(A62="","",DATE(YEAR(A62),MONTH(A62),1))</f>
        <v/>
      </c>
      <c r="H62" s="8" t="n">
        <f aca="false">IF(OR(A62="",E62="перенос",E62="отмена вовремя"),0,MAX(0,D62-F62))</f>
        <v>0</v>
      </c>
    </row>
    <row r="63" customFormat="false" ht="15" hidden="false" customHeight="false" outlineLevel="0" collapsed="false">
      <c r="A63" s="10"/>
      <c r="B63" s="9"/>
      <c r="C63" s="9"/>
      <c r="D63" s="13"/>
      <c r="E63" s="9"/>
      <c r="F63" s="13"/>
      <c r="G63" s="12" t="str">
        <f aca="false">IF(A63="","",DATE(YEAR(A63),MONTH(A63),1))</f>
        <v/>
      </c>
      <c r="H63" s="8" t="n">
        <f aca="false">IF(OR(A63="",E63="перенос",E63="отмена вовремя"),0,MAX(0,D63-F63))</f>
        <v>0</v>
      </c>
    </row>
    <row r="64" customFormat="false" ht="15" hidden="false" customHeight="false" outlineLevel="0" collapsed="false">
      <c r="A64" s="10"/>
      <c r="B64" s="9"/>
      <c r="C64" s="9"/>
      <c r="D64" s="13"/>
      <c r="E64" s="9"/>
      <c r="F64" s="13"/>
      <c r="G64" s="12" t="str">
        <f aca="false">IF(A64="","",DATE(YEAR(A64),MONTH(A64),1))</f>
        <v/>
      </c>
      <c r="H64" s="8" t="n">
        <f aca="false">IF(OR(A64="",E64="перенос",E64="отмена вовремя"),0,MAX(0,D64-F64))</f>
        <v>0</v>
      </c>
    </row>
    <row r="65" customFormat="false" ht="15" hidden="false" customHeight="false" outlineLevel="0" collapsed="false">
      <c r="A65" s="10"/>
      <c r="B65" s="9"/>
      <c r="C65" s="9"/>
      <c r="D65" s="13"/>
      <c r="E65" s="9"/>
      <c r="F65" s="13"/>
      <c r="G65" s="12" t="str">
        <f aca="false">IF(A65="","",DATE(YEAR(A65),MONTH(A65),1))</f>
        <v/>
      </c>
      <c r="H65" s="8" t="n">
        <f aca="false">IF(OR(A65="",E65="перенос",E65="отмена вовремя"),0,MAX(0,D65-F65))</f>
        <v>0</v>
      </c>
    </row>
    <row r="66" customFormat="false" ht="15" hidden="false" customHeight="false" outlineLevel="0" collapsed="false">
      <c r="A66" s="10"/>
      <c r="B66" s="9"/>
      <c r="C66" s="9"/>
      <c r="D66" s="13"/>
      <c r="E66" s="9"/>
      <c r="F66" s="13"/>
      <c r="G66" s="12" t="str">
        <f aca="false">IF(A66="","",DATE(YEAR(A66),MONTH(A66),1))</f>
        <v/>
      </c>
      <c r="H66" s="8" t="n">
        <f aca="false">IF(OR(A66="",E66="перенос",E66="отмена вовремя"),0,MAX(0,D66-F66))</f>
        <v>0</v>
      </c>
    </row>
    <row r="67" customFormat="false" ht="15" hidden="false" customHeight="false" outlineLevel="0" collapsed="false">
      <c r="A67" s="10"/>
      <c r="B67" s="9"/>
      <c r="C67" s="9"/>
      <c r="D67" s="13"/>
      <c r="E67" s="9"/>
      <c r="F67" s="13"/>
      <c r="G67" s="12" t="str">
        <f aca="false">IF(A67="","",DATE(YEAR(A67),MONTH(A67),1))</f>
        <v/>
      </c>
      <c r="H67" s="8" t="n">
        <f aca="false">IF(OR(A67="",E67="перенос",E67="отмена вовремя"),0,MAX(0,D67-F67))</f>
        <v>0</v>
      </c>
    </row>
    <row r="68" customFormat="false" ht="15" hidden="false" customHeight="false" outlineLevel="0" collapsed="false">
      <c r="A68" s="10"/>
      <c r="B68" s="9"/>
      <c r="C68" s="9"/>
      <c r="D68" s="13"/>
      <c r="E68" s="9"/>
      <c r="F68" s="13"/>
      <c r="G68" s="12" t="str">
        <f aca="false">IF(A68="","",DATE(YEAR(A68),MONTH(A68),1))</f>
        <v/>
      </c>
      <c r="H68" s="8" t="n">
        <f aca="false">IF(OR(A68="",E68="перенос",E68="отмена вовремя"),0,MAX(0,D68-F68))</f>
        <v>0</v>
      </c>
    </row>
    <row r="69" customFormat="false" ht="15" hidden="false" customHeight="false" outlineLevel="0" collapsed="false">
      <c r="A69" s="10"/>
      <c r="B69" s="9"/>
      <c r="C69" s="9"/>
      <c r="D69" s="13"/>
      <c r="E69" s="9"/>
      <c r="F69" s="13"/>
      <c r="G69" s="12" t="str">
        <f aca="false">IF(A69="","",DATE(YEAR(A69),MONTH(A69),1))</f>
        <v/>
      </c>
      <c r="H69" s="8" t="n">
        <f aca="false">IF(OR(A69="",E69="перенос",E69="отмена вовремя"),0,MAX(0,D69-F69))</f>
        <v>0</v>
      </c>
    </row>
    <row r="70" customFormat="false" ht="15" hidden="false" customHeight="false" outlineLevel="0" collapsed="false">
      <c r="A70" s="10"/>
      <c r="B70" s="9"/>
      <c r="C70" s="9"/>
      <c r="D70" s="13"/>
      <c r="E70" s="9"/>
      <c r="F70" s="13"/>
      <c r="G70" s="12" t="str">
        <f aca="false">IF(A70="","",DATE(YEAR(A70),MONTH(A70),1))</f>
        <v/>
      </c>
      <c r="H70" s="8" t="n">
        <f aca="false">IF(OR(A70="",E70="перенос",E70="отмена вовремя"),0,MAX(0,D70-F70))</f>
        <v>0</v>
      </c>
    </row>
    <row r="71" customFormat="false" ht="15" hidden="false" customHeight="false" outlineLevel="0" collapsed="false">
      <c r="A71" s="10"/>
      <c r="B71" s="9"/>
      <c r="C71" s="9"/>
      <c r="D71" s="13"/>
      <c r="E71" s="9"/>
      <c r="F71" s="13"/>
      <c r="G71" s="12" t="str">
        <f aca="false">IF(A71="","",DATE(YEAR(A71),MONTH(A71),1))</f>
        <v/>
      </c>
      <c r="H71" s="8" t="n">
        <f aca="false">IF(OR(A71="",E71="перенос",E71="отмена вовремя"),0,MAX(0,D71-F71))</f>
        <v>0</v>
      </c>
    </row>
    <row r="72" customFormat="false" ht="15" hidden="false" customHeight="false" outlineLevel="0" collapsed="false">
      <c r="A72" s="10"/>
      <c r="B72" s="9"/>
      <c r="C72" s="9"/>
      <c r="D72" s="13"/>
      <c r="E72" s="9"/>
      <c r="F72" s="13"/>
      <c r="G72" s="12" t="str">
        <f aca="false">IF(A72="","",DATE(YEAR(A72),MONTH(A72),1))</f>
        <v/>
      </c>
      <c r="H72" s="8" t="n">
        <f aca="false">IF(OR(A72="",E72="перенос",E72="отмена вовремя"),0,MAX(0,D72-F72))</f>
        <v>0</v>
      </c>
    </row>
    <row r="73" customFormat="false" ht="15" hidden="false" customHeight="false" outlineLevel="0" collapsed="false">
      <c r="A73" s="10"/>
      <c r="B73" s="9"/>
      <c r="C73" s="9"/>
      <c r="D73" s="13"/>
      <c r="E73" s="9"/>
      <c r="F73" s="13"/>
      <c r="G73" s="12" t="str">
        <f aca="false">IF(A73="","",DATE(YEAR(A73),MONTH(A73),1))</f>
        <v/>
      </c>
      <c r="H73" s="8" t="n">
        <f aca="false">IF(OR(A73="",E73="перенос",E73="отмена вовремя"),0,MAX(0,D73-F73))</f>
        <v>0</v>
      </c>
    </row>
    <row r="74" customFormat="false" ht="15" hidden="false" customHeight="false" outlineLevel="0" collapsed="false">
      <c r="A74" s="10"/>
      <c r="B74" s="9"/>
      <c r="C74" s="9"/>
      <c r="D74" s="13"/>
      <c r="E74" s="9"/>
      <c r="F74" s="13"/>
      <c r="G74" s="12" t="str">
        <f aca="false">IF(A74="","",DATE(YEAR(A74),MONTH(A74),1))</f>
        <v/>
      </c>
      <c r="H74" s="8" t="n">
        <f aca="false">IF(OR(A74="",E74="перенос",E74="отмена вовремя"),0,MAX(0,D74-F74))</f>
        <v>0</v>
      </c>
    </row>
    <row r="75" customFormat="false" ht="15" hidden="false" customHeight="false" outlineLevel="0" collapsed="false">
      <c r="A75" s="10"/>
      <c r="B75" s="9"/>
      <c r="C75" s="9"/>
      <c r="D75" s="13"/>
      <c r="E75" s="9"/>
      <c r="F75" s="13"/>
      <c r="G75" s="12" t="str">
        <f aca="false">IF(A75="","",DATE(YEAR(A75),MONTH(A75),1))</f>
        <v/>
      </c>
      <c r="H75" s="8" t="n">
        <f aca="false">IF(OR(A75="",E75="перенос",E75="отмена вовремя"),0,MAX(0,D75-F75))</f>
        <v>0</v>
      </c>
    </row>
    <row r="76" customFormat="false" ht="15" hidden="false" customHeight="false" outlineLevel="0" collapsed="false">
      <c r="A76" s="10"/>
      <c r="B76" s="9"/>
      <c r="C76" s="9"/>
      <c r="D76" s="13"/>
      <c r="E76" s="9"/>
      <c r="F76" s="13"/>
      <c r="G76" s="12" t="str">
        <f aca="false">IF(A76="","",DATE(YEAR(A76),MONTH(A76),1))</f>
        <v/>
      </c>
      <c r="H76" s="8" t="n">
        <f aca="false">IF(OR(A76="",E76="перенос",E76="отмена вовремя"),0,MAX(0,D76-F76))</f>
        <v>0</v>
      </c>
    </row>
    <row r="77" customFormat="false" ht="15" hidden="false" customHeight="false" outlineLevel="0" collapsed="false">
      <c r="A77" s="10"/>
      <c r="B77" s="9"/>
      <c r="C77" s="9"/>
      <c r="D77" s="13"/>
      <c r="E77" s="9"/>
      <c r="F77" s="13"/>
      <c r="G77" s="12" t="str">
        <f aca="false">IF(A77="","",DATE(YEAR(A77),MONTH(A77),1))</f>
        <v/>
      </c>
      <c r="H77" s="8" t="n">
        <f aca="false">IF(OR(A77="",E77="перенос",E77="отмена вовремя"),0,MAX(0,D77-F77))</f>
        <v>0</v>
      </c>
    </row>
    <row r="78" customFormat="false" ht="15" hidden="false" customHeight="false" outlineLevel="0" collapsed="false">
      <c r="A78" s="10"/>
      <c r="B78" s="9"/>
      <c r="C78" s="9"/>
      <c r="D78" s="13"/>
      <c r="E78" s="9"/>
      <c r="F78" s="13"/>
      <c r="G78" s="12" t="str">
        <f aca="false">IF(A78="","",DATE(YEAR(A78),MONTH(A78),1))</f>
        <v/>
      </c>
      <c r="H78" s="8" t="n">
        <f aca="false">IF(OR(A78="",E78="перенос",E78="отмена вовремя"),0,MAX(0,D78-F78))</f>
        <v>0</v>
      </c>
    </row>
    <row r="79" customFormat="false" ht="15" hidden="false" customHeight="false" outlineLevel="0" collapsed="false">
      <c r="A79" s="10"/>
      <c r="B79" s="9"/>
      <c r="C79" s="9"/>
      <c r="D79" s="13"/>
      <c r="E79" s="9"/>
      <c r="F79" s="13"/>
      <c r="G79" s="12" t="str">
        <f aca="false">IF(A79="","",DATE(YEAR(A79),MONTH(A79),1))</f>
        <v/>
      </c>
      <c r="H79" s="8" t="n">
        <f aca="false">IF(OR(A79="",E79="перенос",E79="отмена вовремя"),0,MAX(0,D79-F79))</f>
        <v>0</v>
      </c>
    </row>
    <row r="80" customFormat="false" ht="15" hidden="false" customHeight="false" outlineLevel="0" collapsed="false">
      <c r="A80" s="10"/>
      <c r="B80" s="9"/>
      <c r="C80" s="9"/>
      <c r="D80" s="13"/>
      <c r="E80" s="9"/>
      <c r="F80" s="13"/>
      <c r="G80" s="12" t="str">
        <f aca="false">IF(A80="","",DATE(YEAR(A80),MONTH(A80),1))</f>
        <v/>
      </c>
      <c r="H80" s="8" t="n">
        <f aca="false">IF(OR(A80="",E80="перенос",E80="отмена вовремя"),0,MAX(0,D80-F80))</f>
        <v>0</v>
      </c>
    </row>
    <row r="81" customFormat="false" ht="15" hidden="false" customHeight="false" outlineLevel="0" collapsed="false">
      <c r="A81" s="10"/>
      <c r="B81" s="9"/>
      <c r="C81" s="9"/>
      <c r="D81" s="13"/>
      <c r="E81" s="9"/>
      <c r="F81" s="13"/>
      <c r="G81" s="12" t="str">
        <f aca="false">IF(A81="","",DATE(YEAR(A81),MONTH(A81),1))</f>
        <v/>
      </c>
      <c r="H81" s="8" t="n">
        <f aca="false">IF(OR(A81="",E81="перенос",E81="отмена вовремя"),0,MAX(0,D81-F81))</f>
        <v>0</v>
      </c>
    </row>
    <row r="82" customFormat="false" ht="15" hidden="false" customHeight="false" outlineLevel="0" collapsed="false">
      <c r="A82" s="10"/>
      <c r="B82" s="9"/>
      <c r="C82" s="9"/>
      <c r="D82" s="13"/>
      <c r="E82" s="9"/>
      <c r="F82" s="13"/>
      <c r="G82" s="12" t="str">
        <f aca="false">IF(A82="","",DATE(YEAR(A82),MONTH(A82),1))</f>
        <v/>
      </c>
      <c r="H82" s="8" t="n">
        <f aca="false">IF(OR(A82="",E82="перенос",E82="отмена вовремя"),0,MAX(0,D82-F82))</f>
        <v>0</v>
      </c>
    </row>
    <row r="83" customFormat="false" ht="15" hidden="false" customHeight="false" outlineLevel="0" collapsed="false">
      <c r="A83" s="10"/>
      <c r="B83" s="9"/>
      <c r="C83" s="9"/>
      <c r="D83" s="13"/>
      <c r="E83" s="9"/>
      <c r="F83" s="13"/>
      <c r="G83" s="12" t="str">
        <f aca="false">IF(A83="","",DATE(YEAR(A83),MONTH(A83),1))</f>
        <v/>
      </c>
      <c r="H83" s="8" t="n">
        <f aca="false">IF(OR(A83="",E83="перенос",E83="отмена вовремя"),0,MAX(0,D83-F83))</f>
        <v>0</v>
      </c>
    </row>
    <row r="84" customFormat="false" ht="15" hidden="false" customHeight="false" outlineLevel="0" collapsed="false">
      <c r="A84" s="10"/>
      <c r="B84" s="9"/>
      <c r="C84" s="9"/>
      <c r="D84" s="13"/>
      <c r="E84" s="9"/>
      <c r="F84" s="13"/>
      <c r="G84" s="12" t="str">
        <f aca="false">IF(A84="","",DATE(YEAR(A84),MONTH(A84),1))</f>
        <v/>
      </c>
      <c r="H84" s="8" t="n">
        <f aca="false">IF(OR(A84="",E84="перенос",E84="отмена вовремя"),0,MAX(0,D84-F84))</f>
        <v>0</v>
      </c>
    </row>
    <row r="85" customFormat="false" ht="15" hidden="false" customHeight="false" outlineLevel="0" collapsed="false">
      <c r="A85" s="10"/>
      <c r="B85" s="9"/>
      <c r="C85" s="9"/>
      <c r="D85" s="13"/>
      <c r="E85" s="9"/>
      <c r="F85" s="13"/>
      <c r="G85" s="12" t="str">
        <f aca="false">IF(A85="","",DATE(YEAR(A85),MONTH(A85),1))</f>
        <v/>
      </c>
      <c r="H85" s="8" t="n">
        <f aca="false">IF(OR(A85="",E85="перенос",E85="отмена вовремя"),0,MAX(0,D85-F85))</f>
        <v>0</v>
      </c>
    </row>
    <row r="86" customFormat="false" ht="15" hidden="false" customHeight="false" outlineLevel="0" collapsed="false">
      <c r="A86" s="10"/>
      <c r="B86" s="9"/>
      <c r="C86" s="9"/>
      <c r="D86" s="13"/>
      <c r="E86" s="9"/>
      <c r="F86" s="13"/>
      <c r="G86" s="12" t="str">
        <f aca="false">IF(A86="","",DATE(YEAR(A86),MONTH(A86),1))</f>
        <v/>
      </c>
      <c r="H86" s="8" t="n">
        <f aca="false">IF(OR(A86="",E86="перенос",E86="отмена вовремя"),0,MAX(0,D86-F86))</f>
        <v>0</v>
      </c>
    </row>
    <row r="87" customFormat="false" ht="15" hidden="false" customHeight="false" outlineLevel="0" collapsed="false">
      <c r="A87" s="10"/>
      <c r="B87" s="9"/>
      <c r="C87" s="9"/>
      <c r="D87" s="13"/>
      <c r="E87" s="9"/>
      <c r="F87" s="13"/>
      <c r="G87" s="12" t="str">
        <f aca="false">IF(A87="","",DATE(YEAR(A87),MONTH(A87),1))</f>
        <v/>
      </c>
      <c r="H87" s="8" t="n">
        <f aca="false">IF(OR(A87="",E87="перенос",E87="отмена вовремя"),0,MAX(0,D87-F87))</f>
        <v>0</v>
      </c>
    </row>
    <row r="88" customFormat="false" ht="15" hidden="false" customHeight="false" outlineLevel="0" collapsed="false">
      <c r="A88" s="10"/>
      <c r="B88" s="9"/>
      <c r="C88" s="9"/>
      <c r="D88" s="13"/>
      <c r="E88" s="9"/>
      <c r="F88" s="13"/>
      <c r="G88" s="12" t="str">
        <f aca="false">IF(A88="","",DATE(YEAR(A88),MONTH(A88),1))</f>
        <v/>
      </c>
      <c r="H88" s="8" t="n">
        <f aca="false">IF(OR(A88="",E88="перенос",E88="отмена вовремя"),0,MAX(0,D88-F88))</f>
        <v>0</v>
      </c>
    </row>
    <row r="89" customFormat="false" ht="15" hidden="false" customHeight="false" outlineLevel="0" collapsed="false">
      <c r="A89" s="10"/>
      <c r="B89" s="9"/>
      <c r="C89" s="9"/>
      <c r="D89" s="13"/>
      <c r="E89" s="9"/>
      <c r="F89" s="13"/>
      <c r="G89" s="12" t="str">
        <f aca="false">IF(A89="","",DATE(YEAR(A89),MONTH(A89),1))</f>
        <v/>
      </c>
      <c r="H89" s="8" t="n">
        <f aca="false">IF(OR(A89="",E89="перенос",E89="отмена вовремя"),0,MAX(0,D89-F89))</f>
        <v>0</v>
      </c>
    </row>
    <row r="90" customFormat="false" ht="15" hidden="false" customHeight="false" outlineLevel="0" collapsed="false">
      <c r="A90" s="10"/>
      <c r="B90" s="9"/>
      <c r="C90" s="9"/>
      <c r="D90" s="13"/>
      <c r="E90" s="9"/>
      <c r="F90" s="13"/>
      <c r="G90" s="12" t="str">
        <f aca="false">IF(A90="","",DATE(YEAR(A90),MONTH(A90),1))</f>
        <v/>
      </c>
      <c r="H90" s="8" t="n">
        <f aca="false">IF(OR(A90="",E90="перенос",E90="отмена вовремя"),0,MAX(0,D90-F90))</f>
        <v>0</v>
      </c>
    </row>
    <row r="91" customFormat="false" ht="15" hidden="false" customHeight="false" outlineLevel="0" collapsed="false">
      <c r="A91" s="10"/>
      <c r="B91" s="9"/>
      <c r="C91" s="9"/>
      <c r="D91" s="13"/>
      <c r="E91" s="9"/>
      <c r="F91" s="13"/>
      <c r="G91" s="12" t="str">
        <f aca="false">IF(A91="","",DATE(YEAR(A91),MONTH(A91),1))</f>
        <v/>
      </c>
      <c r="H91" s="8" t="n">
        <f aca="false">IF(OR(A91="",E91="перенос",E91="отмена вовремя"),0,MAX(0,D91-F91))</f>
        <v>0</v>
      </c>
    </row>
    <row r="92" customFormat="false" ht="15" hidden="false" customHeight="false" outlineLevel="0" collapsed="false">
      <c r="A92" s="10"/>
      <c r="B92" s="9"/>
      <c r="C92" s="9"/>
      <c r="D92" s="13"/>
      <c r="E92" s="9"/>
      <c r="F92" s="13"/>
      <c r="G92" s="12" t="str">
        <f aca="false">IF(A92="","",DATE(YEAR(A92),MONTH(A92),1))</f>
        <v/>
      </c>
      <c r="H92" s="8" t="n">
        <f aca="false">IF(OR(A92="",E92="перенос",E92="отмена вовремя"),0,MAX(0,D92-F92))</f>
        <v>0</v>
      </c>
    </row>
    <row r="93" customFormat="false" ht="15" hidden="false" customHeight="false" outlineLevel="0" collapsed="false">
      <c r="A93" s="10"/>
      <c r="B93" s="9"/>
      <c r="C93" s="9"/>
      <c r="D93" s="13"/>
      <c r="E93" s="9"/>
      <c r="F93" s="13"/>
      <c r="G93" s="12" t="str">
        <f aca="false">IF(A93="","",DATE(YEAR(A93),MONTH(A93),1))</f>
        <v/>
      </c>
      <c r="H93" s="8" t="n">
        <f aca="false">IF(OR(A93="",E93="перенос",E93="отмена вовремя"),0,MAX(0,D93-F93))</f>
        <v>0</v>
      </c>
    </row>
    <row r="94" customFormat="false" ht="15" hidden="false" customHeight="false" outlineLevel="0" collapsed="false">
      <c r="A94" s="10"/>
      <c r="B94" s="9"/>
      <c r="C94" s="9"/>
      <c r="D94" s="13"/>
      <c r="E94" s="9"/>
      <c r="F94" s="13"/>
      <c r="G94" s="12" t="str">
        <f aca="false">IF(A94="","",DATE(YEAR(A94),MONTH(A94),1))</f>
        <v/>
      </c>
      <c r="H94" s="8" t="n">
        <f aca="false">IF(OR(A94="",E94="перенос",E94="отмена вовремя"),0,MAX(0,D94-F94))</f>
        <v>0</v>
      </c>
    </row>
    <row r="95" customFormat="false" ht="15" hidden="false" customHeight="false" outlineLevel="0" collapsed="false">
      <c r="A95" s="10"/>
      <c r="B95" s="9"/>
      <c r="C95" s="9"/>
      <c r="D95" s="13"/>
      <c r="E95" s="9"/>
      <c r="F95" s="13"/>
      <c r="G95" s="12" t="str">
        <f aca="false">IF(A95="","",DATE(YEAR(A95),MONTH(A95),1))</f>
        <v/>
      </c>
      <c r="H95" s="8" t="n">
        <f aca="false">IF(OR(A95="",E95="перенос",E95="отмена вовремя"),0,MAX(0,D95-F95))</f>
        <v>0</v>
      </c>
    </row>
    <row r="96" customFormat="false" ht="15" hidden="false" customHeight="false" outlineLevel="0" collapsed="false">
      <c r="A96" s="10"/>
      <c r="B96" s="9"/>
      <c r="C96" s="9"/>
      <c r="D96" s="13"/>
      <c r="E96" s="9"/>
      <c r="F96" s="13"/>
      <c r="G96" s="12" t="str">
        <f aca="false">IF(A96="","",DATE(YEAR(A96),MONTH(A96),1))</f>
        <v/>
      </c>
      <c r="H96" s="8" t="n">
        <f aca="false">IF(OR(A96="",E96="перенос",E96="отмена вовремя"),0,MAX(0,D96-F96))</f>
        <v>0</v>
      </c>
    </row>
    <row r="97" customFormat="false" ht="15" hidden="false" customHeight="false" outlineLevel="0" collapsed="false">
      <c r="A97" s="10"/>
      <c r="B97" s="9"/>
      <c r="C97" s="9"/>
      <c r="D97" s="13"/>
      <c r="E97" s="9"/>
      <c r="F97" s="13"/>
      <c r="G97" s="12" t="str">
        <f aca="false">IF(A97="","",DATE(YEAR(A97),MONTH(A97),1))</f>
        <v/>
      </c>
      <c r="H97" s="8" t="n">
        <f aca="false">IF(OR(A97="",E97="перенос",E97="отмена вовремя"),0,MAX(0,D97-F97))</f>
        <v>0</v>
      </c>
    </row>
    <row r="98" customFormat="false" ht="15" hidden="false" customHeight="false" outlineLevel="0" collapsed="false">
      <c r="A98" s="10"/>
      <c r="B98" s="9"/>
      <c r="C98" s="9"/>
      <c r="D98" s="13"/>
      <c r="E98" s="9"/>
      <c r="F98" s="13"/>
      <c r="G98" s="12" t="str">
        <f aca="false">IF(A98="","",DATE(YEAR(A98),MONTH(A98),1))</f>
        <v/>
      </c>
      <c r="H98" s="8" t="n">
        <f aca="false">IF(OR(A98="",E98="перенос",E98="отмена вовремя"),0,MAX(0,D98-F98))</f>
        <v>0</v>
      </c>
    </row>
    <row r="99" customFormat="false" ht="15" hidden="false" customHeight="false" outlineLevel="0" collapsed="false">
      <c r="A99" s="10"/>
      <c r="B99" s="9"/>
      <c r="C99" s="9"/>
      <c r="D99" s="13"/>
      <c r="E99" s="9"/>
      <c r="F99" s="13"/>
      <c r="G99" s="12" t="str">
        <f aca="false">IF(A99="","",DATE(YEAR(A99),MONTH(A99),1))</f>
        <v/>
      </c>
      <c r="H99" s="8" t="n">
        <f aca="false">IF(OR(A99="",E99="перенос",E99="отмена вовремя"),0,MAX(0,D99-F99))</f>
        <v>0</v>
      </c>
    </row>
    <row r="100" customFormat="false" ht="15" hidden="false" customHeight="false" outlineLevel="0" collapsed="false">
      <c r="A100" s="10"/>
      <c r="B100" s="9"/>
      <c r="C100" s="9"/>
      <c r="D100" s="13"/>
      <c r="E100" s="9"/>
      <c r="F100" s="13"/>
      <c r="G100" s="12" t="str">
        <f aca="false">IF(A100="","",DATE(YEAR(A100),MONTH(A100),1))</f>
        <v/>
      </c>
      <c r="H100" s="8" t="n">
        <f aca="false">IF(OR(A100="",E100="перенос",E100="отмена вовремя"),0,MAX(0,D100-F100))</f>
        <v>0</v>
      </c>
    </row>
    <row r="101" customFormat="false" ht="15" hidden="false" customHeight="false" outlineLevel="0" collapsed="false">
      <c r="A101" s="10"/>
      <c r="B101" s="9"/>
      <c r="C101" s="9"/>
      <c r="D101" s="13"/>
      <c r="E101" s="9"/>
      <c r="F101" s="13"/>
      <c r="G101" s="12" t="str">
        <f aca="false">IF(A101="","",DATE(YEAR(A101),MONTH(A101),1))</f>
        <v/>
      </c>
      <c r="H101" s="8" t="n">
        <f aca="false">IF(OR(A101="",E101="перенос",E101="отмена вовремя"),0,MAX(0,D101-F101))</f>
        <v>0</v>
      </c>
    </row>
    <row r="102" customFormat="false" ht="15" hidden="false" customHeight="false" outlineLevel="0" collapsed="false">
      <c r="A102" s="10"/>
      <c r="B102" s="9"/>
      <c r="C102" s="9"/>
      <c r="D102" s="13"/>
      <c r="E102" s="9"/>
      <c r="F102" s="13"/>
      <c r="G102" s="12" t="str">
        <f aca="false">IF(A102="","",DATE(YEAR(A102),MONTH(A102),1))</f>
        <v/>
      </c>
      <c r="H102" s="8" t="n">
        <f aca="false">IF(OR(A102="",E102="перенос",E102="отмена вовремя"),0,MAX(0,D102-F102))</f>
        <v>0</v>
      </c>
    </row>
    <row r="103" customFormat="false" ht="15" hidden="false" customHeight="false" outlineLevel="0" collapsed="false">
      <c r="A103" s="10"/>
      <c r="B103" s="9"/>
      <c r="C103" s="9"/>
      <c r="D103" s="13"/>
      <c r="E103" s="9"/>
      <c r="F103" s="13"/>
      <c r="G103" s="12" t="str">
        <f aca="false">IF(A103="","",DATE(YEAR(A103),MONTH(A103),1))</f>
        <v/>
      </c>
      <c r="H103" s="8" t="n">
        <f aca="false">IF(OR(A103="",E103="перенос",E103="отмена вовремя"),0,MAX(0,D103-F103))</f>
        <v>0</v>
      </c>
    </row>
    <row r="104" customFormat="false" ht="15" hidden="false" customHeight="false" outlineLevel="0" collapsed="false">
      <c r="A104" s="10"/>
      <c r="B104" s="9"/>
      <c r="C104" s="9"/>
      <c r="D104" s="13"/>
      <c r="E104" s="9"/>
      <c r="F104" s="13"/>
      <c r="G104" s="12" t="str">
        <f aca="false">IF(A104="","",DATE(YEAR(A104),MONTH(A104),1))</f>
        <v/>
      </c>
      <c r="H104" s="8" t="n">
        <f aca="false">IF(OR(A104="",E104="перенос",E104="отмена вовремя"),0,MAX(0,D104-F104))</f>
        <v>0</v>
      </c>
    </row>
    <row r="105" customFormat="false" ht="15" hidden="false" customHeight="false" outlineLevel="0" collapsed="false">
      <c r="A105" s="10"/>
      <c r="B105" s="9"/>
      <c r="C105" s="9"/>
      <c r="D105" s="13"/>
      <c r="E105" s="9"/>
      <c r="F105" s="13"/>
      <c r="G105" s="12" t="str">
        <f aca="false">IF(A105="","",DATE(YEAR(A105),MONTH(A105),1))</f>
        <v/>
      </c>
      <c r="H105" s="8" t="n">
        <f aca="false">IF(OR(A105="",E105="перенос",E105="отмена вовремя"),0,MAX(0,D105-F105))</f>
        <v>0</v>
      </c>
    </row>
    <row r="106" customFormat="false" ht="15" hidden="false" customHeight="false" outlineLevel="0" collapsed="false">
      <c r="A106" s="10"/>
      <c r="B106" s="9"/>
      <c r="C106" s="9"/>
      <c r="D106" s="13"/>
      <c r="E106" s="9"/>
      <c r="F106" s="13"/>
      <c r="G106" s="12" t="str">
        <f aca="false">IF(A106="","",DATE(YEAR(A106),MONTH(A106),1))</f>
        <v/>
      </c>
      <c r="H106" s="8" t="n">
        <f aca="false">IF(OR(A106="",E106="перенос",E106="отмена вовремя"),0,MAX(0,D106-F106))</f>
        <v>0</v>
      </c>
    </row>
    <row r="107" customFormat="false" ht="15" hidden="false" customHeight="false" outlineLevel="0" collapsed="false">
      <c r="A107" s="10"/>
      <c r="B107" s="9"/>
      <c r="C107" s="9"/>
      <c r="D107" s="13"/>
      <c r="E107" s="9"/>
      <c r="F107" s="13"/>
      <c r="G107" s="12" t="str">
        <f aca="false">IF(A107="","",DATE(YEAR(A107),MONTH(A107),1))</f>
        <v/>
      </c>
      <c r="H107" s="8" t="n">
        <f aca="false">IF(OR(A107="",E107="перенос",E107="отмена вовремя"),0,MAX(0,D107-F107))</f>
        <v>0</v>
      </c>
    </row>
    <row r="108" customFormat="false" ht="15" hidden="false" customHeight="false" outlineLevel="0" collapsed="false">
      <c r="A108" s="10"/>
      <c r="B108" s="9"/>
      <c r="C108" s="9"/>
      <c r="D108" s="13"/>
      <c r="E108" s="9"/>
      <c r="F108" s="13"/>
      <c r="G108" s="12" t="str">
        <f aca="false">IF(A108="","",DATE(YEAR(A108),MONTH(A108),1))</f>
        <v/>
      </c>
      <c r="H108" s="8" t="n">
        <f aca="false">IF(OR(A108="",E108="перенос",E108="отмена вовремя"),0,MAX(0,D108-F108))</f>
        <v>0</v>
      </c>
    </row>
    <row r="109" customFormat="false" ht="15" hidden="false" customHeight="false" outlineLevel="0" collapsed="false">
      <c r="A109" s="10"/>
      <c r="B109" s="9"/>
      <c r="C109" s="9"/>
      <c r="D109" s="13"/>
      <c r="E109" s="9"/>
      <c r="F109" s="13"/>
      <c r="G109" s="12" t="str">
        <f aca="false">IF(A109="","",DATE(YEAR(A109),MONTH(A109),1))</f>
        <v/>
      </c>
      <c r="H109" s="8" t="n">
        <f aca="false">IF(OR(A109="",E109="перенос",E109="отмена вовремя"),0,MAX(0,D109-F109))</f>
        <v>0</v>
      </c>
    </row>
    <row r="110" customFormat="false" ht="15" hidden="false" customHeight="false" outlineLevel="0" collapsed="false">
      <c r="A110" s="10"/>
      <c r="B110" s="9"/>
      <c r="C110" s="9"/>
      <c r="D110" s="13"/>
      <c r="E110" s="9"/>
      <c r="F110" s="13"/>
      <c r="G110" s="12" t="str">
        <f aca="false">IF(A110="","",DATE(YEAR(A110),MONTH(A110),1))</f>
        <v/>
      </c>
      <c r="H110" s="8" t="n">
        <f aca="false">IF(OR(A110="",E110="перенос",E110="отмена вовремя"),0,MAX(0,D110-F110))</f>
        <v>0</v>
      </c>
    </row>
    <row r="111" customFormat="false" ht="15" hidden="false" customHeight="false" outlineLevel="0" collapsed="false">
      <c r="A111" s="10"/>
      <c r="B111" s="9"/>
      <c r="C111" s="9"/>
      <c r="D111" s="13"/>
      <c r="E111" s="9"/>
      <c r="F111" s="13"/>
      <c r="G111" s="12" t="str">
        <f aca="false">IF(A111="","",DATE(YEAR(A111),MONTH(A111),1))</f>
        <v/>
      </c>
      <c r="H111" s="8" t="n">
        <f aca="false">IF(OR(A111="",E111="перенос",E111="отмена вовремя"),0,MAX(0,D111-F111))</f>
        <v>0</v>
      </c>
    </row>
    <row r="112" customFormat="false" ht="15" hidden="false" customHeight="false" outlineLevel="0" collapsed="false">
      <c r="A112" s="10"/>
      <c r="B112" s="9"/>
      <c r="C112" s="9"/>
      <c r="D112" s="13"/>
      <c r="E112" s="9"/>
      <c r="F112" s="13"/>
      <c r="G112" s="12" t="str">
        <f aca="false">IF(A112="","",DATE(YEAR(A112),MONTH(A112),1))</f>
        <v/>
      </c>
      <c r="H112" s="8" t="n">
        <f aca="false">IF(OR(A112="",E112="перенос",E112="отмена вовремя"),0,MAX(0,D112-F112))</f>
        <v>0</v>
      </c>
    </row>
    <row r="113" customFormat="false" ht="15" hidden="false" customHeight="false" outlineLevel="0" collapsed="false">
      <c r="A113" s="10"/>
      <c r="B113" s="9"/>
      <c r="C113" s="9"/>
      <c r="D113" s="13"/>
      <c r="E113" s="9"/>
      <c r="F113" s="13"/>
      <c r="G113" s="12" t="str">
        <f aca="false">IF(A113="","",DATE(YEAR(A113),MONTH(A113),1))</f>
        <v/>
      </c>
      <c r="H113" s="8" t="n">
        <f aca="false">IF(OR(A113="",E113="перенос",E113="отмена вовремя"),0,MAX(0,D113-F113))</f>
        <v>0</v>
      </c>
    </row>
    <row r="114" customFormat="false" ht="15" hidden="false" customHeight="false" outlineLevel="0" collapsed="false">
      <c r="A114" s="10"/>
      <c r="B114" s="9"/>
      <c r="C114" s="9"/>
      <c r="D114" s="13"/>
      <c r="E114" s="9"/>
      <c r="F114" s="13"/>
      <c r="G114" s="12" t="str">
        <f aca="false">IF(A114="","",DATE(YEAR(A114),MONTH(A114),1))</f>
        <v/>
      </c>
      <c r="H114" s="8" t="n">
        <f aca="false">IF(OR(A114="",E114="перенос",E114="отмена вовремя"),0,MAX(0,D114-F114))</f>
        <v>0</v>
      </c>
    </row>
    <row r="115" customFormat="false" ht="15" hidden="false" customHeight="false" outlineLevel="0" collapsed="false">
      <c r="A115" s="10"/>
      <c r="B115" s="9"/>
      <c r="C115" s="9"/>
      <c r="D115" s="13"/>
      <c r="E115" s="9"/>
      <c r="F115" s="13"/>
      <c r="G115" s="12" t="str">
        <f aca="false">IF(A115="","",DATE(YEAR(A115),MONTH(A115),1))</f>
        <v/>
      </c>
      <c r="H115" s="8" t="n">
        <f aca="false">IF(OR(A115="",E115="перенос",E115="отмена вовремя"),0,MAX(0,D115-F115))</f>
        <v>0</v>
      </c>
    </row>
    <row r="116" customFormat="false" ht="15" hidden="false" customHeight="false" outlineLevel="0" collapsed="false">
      <c r="A116" s="10"/>
      <c r="B116" s="9"/>
      <c r="C116" s="9"/>
      <c r="D116" s="13"/>
      <c r="E116" s="9"/>
      <c r="F116" s="13"/>
      <c r="G116" s="12" t="str">
        <f aca="false">IF(A116="","",DATE(YEAR(A116),MONTH(A116),1))</f>
        <v/>
      </c>
      <c r="H116" s="8" t="n">
        <f aca="false">IF(OR(A116="",E116="перенос",E116="отмена вовремя"),0,MAX(0,D116-F116))</f>
        <v>0</v>
      </c>
    </row>
    <row r="117" customFormat="false" ht="15" hidden="false" customHeight="false" outlineLevel="0" collapsed="false">
      <c r="A117" s="10"/>
      <c r="B117" s="9"/>
      <c r="C117" s="9"/>
      <c r="D117" s="13"/>
      <c r="E117" s="9"/>
      <c r="F117" s="13"/>
      <c r="G117" s="12" t="str">
        <f aca="false">IF(A117="","",DATE(YEAR(A117),MONTH(A117),1))</f>
        <v/>
      </c>
      <c r="H117" s="8" t="n">
        <f aca="false">IF(OR(A117="",E117="перенос",E117="отмена вовремя"),0,MAX(0,D117-F117))</f>
        <v>0</v>
      </c>
    </row>
    <row r="118" customFormat="false" ht="15" hidden="false" customHeight="false" outlineLevel="0" collapsed="false">
      <c r="A118" s="10"/>
      <c r="B118" s="9"/>
      <c r="C118" s="9"/>
      <c r="D118" s="13"/>
      <c r="E118" s="9"/>
      <c r="F118" s="13"/>
      <c r="G118" s="12" t="str">
        <f aca="false">IF(A118="","",DATE(YEAR(A118),MONTH(A118),1))</f>
        <v/>
      </c>
      <c r="H118" s="8" t="n">
        <f aca="false">IF(OR(A118="",E118="перенос",E118="отмена вовремя"),0,MAX(0,D118-F118))</f>
        <v>0</v>
      </c>
    </row>
    <row r="119" customFormat="false" ht="15" hidden="false" customHeight="false" outlineLevel="0" collapsed="false">
      <c r="A119" s="10"/>
      <c r="B119" s="9"/>
      <c r="C119" s="9"/>
      <c r="D119" s="13"/>
      <c r="E119" s="9"/>
      <c r="F119" s="13"/>
      <c r="G119" s="12" t="str">
        <f aca="false">IF(A119="","",DATE(YEAR(A119),MONTH(A119),1))</f>
        <v/>
      </c>
      <c r="H119" s="8" t="n">
        <f aca="false">IF(OR(A119="",E119="перенос",E119="отмена вовремя"),0,MAX(0,D119-F119))</f>
        <v>0</v>
      </c>
    </row>
    <row r="120" customFormat="false" ht="15" hidden="false" customHeight="false" outlineLevel="0" collapsed="false">
      <c r="A120" s="10"/>
      <c r="B120" s="9"/>
      <c r="C120" s="9"/>
      <c r="D120" s="13"/>
      <c r="E120" s="9"/>
      <c r="F120" s="13"/>
      <c r="G120" s="12" t="str">
        <f aca="false">IF(A120="","",DATE(YEAR(A120),MONTH(A120),1))</f>
        <v/>
      </c>
      <c r="H120" s="8" t="n">
        <f aca="false">IF(OR(A120="",E120="перенос",E120="отмена вовремя"),0,MAX(0,D120-F120))</f>
        <v>0</v>
      </c>
    </row>
    <row r="121" customFormat="false" ht="15" hidden="false" customHeight="false" outlineLevel="0" collapsed="false">
      <c r="A121" s="10"/>
      <c r="B121" s="9"/>
      <c r="C121" s="9"/>
      <c r="D121" s="13"/>
      <c r="E121" s="9"/>
      <c r="F121" s="13"/>
      <c r="G121" s="12" t="str">
        <f aca="false">IF(A121="","",DATE(YEAR(A121),MONTH(A121),1))</f>
        <v/>
      </c>
      <c r="H121" s="8" t="n">
        <f aca="false">IF(OR(A121="",E121="перенос",E121="отмена вовремя"),0,MAX(0,D121-F121))</f>
        <v>0</v>
      </c>
    </row>
    <row r="122" customFormat="false" ht="15" hidden="false" customHeight="false" outlineLevel="0" collapsed="false">
      <c r="A122" s="10"/>
      <c r="B122" s="9"/>
      <c r="C122" s="9"/>
      <c r="D122" s="13"/>
      <c r="E122" s="9"/>
      <c r="F122" s="13"/>
      <c r="G122" s="12" t="str">
        <f aca="false">IF(A122="","",DATE(YEAR(A122),MONTH(A122),1))</f>
        <v/>
      </c>
      <c r="H122" s="8" t="n">
        <f aca="false">IF(OR(A122="",E122="перенос",E122="отмена вовремя"),0,MAX(0,D122-F122))</f>
        <v>0</v>
      </c>
    </row>
    <row r="123" customFormat="false" ht="15" hidden="false" customHeight="false" outlineLevel="0" collapsed="false">
      <c r="A123" s="10"/>
      <c r="B123" s="9"/>
      <c r="C123" s="9"/>
      <c r="D123" s="13"/>
      <c r="E123" s="9"/>
      <c r="F123" s="13"/>
      <c r="G123" s="12" t="str">
        <f aca="false">IF(A123="","",DATE(YEAR(A123),MONTH(A123),1))</f>
        <v/>
      </c>
      <c r="H123" s="8" t="n">
        <f aca="false">IF(OR(A123="",E123="перенос",E123="отмена вовремя"),0,MAX(0,D123-F123))</f>
        <v>0</v>
      </c>
    </row>
    <row r="124" customFormat="false" ht="15" hidden="false" customHeight="false" outlineLevel="0" collapsed="false">
      <c r="A124" s="10"/>
      <c r="B124" s="9"/>
      <c r="C124" s="9"/>
      <c r="D124" s="13"/>
      <c r="E124" s="9"/>
      <c r="F124" s="13"/>
      <c r="G124" s="12" t="str">
        <f aca="false">IF(A124="","",DATE(YEAR(A124),MONTH(A124),1))</f>
        <v/>
      </c>
      <c r="H124" s="8" t="n">
        <f aca="false">IF(OR(A124="",E124="перенос",E124="отмена вовремя"),0,MAX(0,D124-F124))</f>
        <v>0</v>
      </c>
    </row>
    <row r="125" customFormat="false" ht="15" hidden="false" customHeight="false" outlineLevel="0" collapsed="false">
      <c r="A125" s="10"/>
      <c r="B125" s="9"/>
      <c r="C125" s="9"/>
      <c r="D125" s="13"/>
      <c r="E125" s="9"/>
      <c r="F125" s="13"/>
      <c r="G125" s="12" t="str">
        <f aca="false">IF(A125="","",DATE(YEAR(A125),MONTH(A125),1))</f>
        <v/>
      </c>
      <c r="H125" s="8" t="n">
        <f aca="false">IF(OR(A125="",E125="перенос",E125="отмена вовремя"),0,MAX(0,D125-F125))</f>
        <v>0</v>
      </c>
    </row>
    <row r="126" customFormat="false" ht="15" hidden="false" customHeight="false" outlineLevel="0" collapsed="false">
      <c r="A126" s="10"/>
      <c r="B126" s="9"/>
      <c r="C126" s="9"/>
      <c r="D126" s="13"/>
      <c r="E126" s="9"/>
      <c r="F126" s="13"/>
      <c r="G126" s="12" t="str">
        <f aca="false">IF(A126="","",DATE(YEAR(A126),MONTH(A126),1))</f>
        <v/>
      </c>
      <c r="H126" s="8" t="n">
        <f aca="false">IF(OR(A126="",E126="перенос",E126="отмена вовремя"),0,MAX(0,D126-F126))</f>
        <v>0</v>
      </c>
    </row>
    <row r="127" customFormat="false" ht="15" hidden="false" customHeight="false" outlineLevel="0" collapsed="false">
      <c r="A127" s="10"/>
      <c r="B127" s="9"/>
      <c r="C127" s="9"/>
      <c r="D127" s="13"/>
      <c r="E127" s="9"/>
      <c r="F127" s="13"/>
      <c r="G127" s="12" t="str">
        <f aca="false">IF(A127="","",DATE(YEAR(A127),MONTH(A127),1))</f>
        <v/>
      </c>
      <c r="H127" s="8" t="n">
        <f aca="false">IF(OR(A127="",E127="перенос",E127="отмена вовремя"),0,MAX(0,D127-F127))</f>
        <v>0</v>
      </c>
    </row>
    <row r="128" customFormat="false" ht="15" hidden="false" customHeight="false" outlineLevel="0" collapsed="false">
      <c r="A128" s="10"/>
      <c r="B128" s="9"/>
      <c r="C128" s="9"/>
      <c r="D128" s="13"/>
      <c r="E128" s="9"/>
      <c r="F128" s="13"/>
      <c r="G128" s="12" t="str">
        <f aca="false">IF(A128="","",DATE(YEAR(A128),MONTH(A128),1))</f>
        <v/>
      </c>
      <c r="H128" s="8" t="n">
        <f aca="false">IF(OR(A128="",E128="перенос",E128="отмена вовремя"),0,MAX(0,D128-F128))</f>
        <v>0</v>
      </c>
    </row>
    <row r="129" customFormat="false" ht="15" hidden="false" customHeight="false" outlineLevel="0" collapsed="false">
      <c r="A129" s="10"/>
      <c r="B129" s="9"/>
      <c r="C129" s="9"/>
      <c r="D129" s="13"/>
      <c r="E129" s="9"/>
      <c r="F129" s="13"/>
      <c r="G129" s="12" t="str">
        <f aca="false">IF(A129="","",DATE(YEAR(A129),MONTH(A129),1))</f>
        <v/>
      </c>
      <c r="H129" s="8" t="n">
        <f aca="false">IF(OR(A129="",E129="перенос",E129="отмена вовремя"),0,MAX(0,D129-F129))</f>
        <v>0</v>
      </c>
    </row>
    <row r="130" customFormat="false" ht="15" hidden="false" customHeight="false" outlineLevel="0" collapsed="false">
      <c r="A130" s="10"/>
      <c r="B130" s="9"/>
      <c r="C130" s="9"/>
      <c r="D130" s="13"/>
      <c r="E130" s="9"/>
      <c r="F130" s="13"/>
      <c r="G130" s="12" t="str">
        <f aca="false">IF(A130="","",DATE(YEAR(A130),MONTH(A130),1))</f>
        <v/>
      </c>
      <c r="H130" s="8" t="n">
        <f aca="false">IF(OR(A130="",E130="перенос",E130="отмена вовремя"),0,MAX(0,D130-F130))</f>
        <v>0</v>
      </c>
    </row>
    <row r="131" customFormat="false" ht="15" hidden="false" customHeight="false" outlineLevel="0" collapsed="false">
      <c r="A131" s="10"/>
      <c r="B131" s="9"/>
      <c r="C131" s="9"/>
      <c r="D131" s="13"/>
      <c r="E131" s="9"/>
      <c r="F131" s="13"/>
      <c r="G131" s="12" t="str">
        <f aca="false">IF(A131="","",DATE(YEAR(A131),MONTH(A131),1))</f>
        <v/>
      </c>
      <c r="H131" s="8" t="n">
        <f aca="false">IF(OR(A131="",E131="перенос",E131="отмена вовремя"),0,MAX(0,D131-F131))</f>
        <v>0</v>
      </c>
    </row>
    <row r="132" customFormat="false" ht="15" hidden="false" customHeight="false" outlineLevel="0" collapsed="false">
      <c r="A132" s="10"/>
      <c r="B132" s="9"/>
      <c r="C132" s="9"/>
      <c r="D132" s="13"/>
      <c r="E132" s="9"/>
      <c r="F132" s="13"/>
      <c r="G132" s="12" t="str">
        <f aca="false">IF(A132="","",DATE(YEAR(A132),MONTH(A132),1))</f>
        <v/>
      </c>
      <c r="H132" s="8" t="n">
        <f aca="false">IF(OR(A132="",E132="перенос",E132="отмена вовремя"),0,MAX(0,D132-F132))</f>
        <v>0</v>
      </c>
    </row>
    <row r="133" customFormat="false" ht="15" hidden="false" customHeight="false" outlineLevel="0" collapsed="false">
      <c r="A133" s="10"/>
      <c r="B133" s="9"/>
      <c r="C133" s="9"/>
      <c r="D133" s="13"/>
      <c r="E133" s="9"/>
      <c r="F133" s="13"/>
      <c r="G133" s="12" t="str">
        <f aca="false">IF(A133="","",DATE(YEAR(A133),MONTH(A133),1))</f>
        <v/>
      </c>
      <c r="H133" s="8" t="n">
        <f aca="false">IF(OR(A133="",E133="перенос",E133="отмена вовремя"),0,MAX(0,D133-F133))</f>
        <v>0</v>
      </c>
    </row>
    <row r="134" customFormat="false" ht="15" hidden="false" customHeight="false" outlineLevel="0" collapsed="false">
      <c r="A134" s="10"/>
      <c r="B134" s="9"/>
      <c r="C134" s="9"/>
      <c r="D134" s="13"/>
      <c r="E134" s="9"/>
      <c r="F134" s="13"/>
      <c r="G134" s="12" t="str">
        <f aca="false">IF(A134="","",DATE(YEAR(A134),MONTH(A134),1))</f>
        <v/>
      </c>
      <c r="H134" s="8" t="n">
        <f aca="false">IF(OR(A134="",E134="перенос",E134="отмена вовремя"),0,MAX(0,D134-F134))</f>
        <v>0</v>
      </c>
    </row>
    <row r="135" customFormat="false" ht="15" hidden="false" customHeight="false" outlineLevel="0" collapsed="false">
      <c r="A135" s="10"/>
      <c r="B135" s="9"/>
      <c r="C135" s="9"/>
      <c r="D135" s="13"/>
      <c r="E135" s="9"/>
      <c r="F135" s="13"/>
      <c r="G135" s="12" t="str">
        <f aca="false">IF(A135="","",DATE(YEAR(A135),MONTH(A135),1))</f>
        <v/>
      </c>
      <c r="H135" s="8" t="n">
        <f aca="false">IF(OR(A135="",E135="перенос",E135="отмена вовремя"),0,MAX(0,D135-F135))</f>
        <v>0</v>
      </c>
    </row>
    <row r="136" customFormat="false" ht="15" hidden="false" customHeight="false" outlineLevel="0" collapsed="false">
      <c r="A136" s="10"/>
      <c r="B136" s="9"/>
      <c r="C136" s="9"/>
      <c r="D136" s="13"/>
      <c r="E136" s="9"/>
      <c r="F136" s="13"/>
      <c r="G136" s="12" t="str">
        <f aca="false">IF(A136="","",DATE(YEAR(A136),MONTH(A136),1))</f>
        <v/>
      </c>
      <c r="H136" s="8" t="n">
        <f aca="false">IF(OR(A136="",E136="перенос",E136="отмена вовремя"),0,MAX(0,D136-F136))</f>
        <v>0</v>
      </c>
    </row>
    <row r="137" customFormat="false" ht="15" hidden="false" customHeight="false" outlineLevel="0" collapsed="false">
      <c r="A137" s="10"/>
      <c r="B137" s="9"/>
      <c r="C137" s="9"/>
      <c r="D137" s="13"/>
      <c r="E137" s="9"/>
      <c r="F137" s="13"/>
      <c r="G137" s="12" t="str">
        <f aca="false">IF(A137="","",DATE(YEAR(A137),MONTH(A137),1))</f>
        <v/>
      </c>
      <c r="H137" s="8" t="n">
        <f aca="false">IF(OR(A137="",E137="перенос",E137="отмена вовремя"),0,MAX(0,D137-F137))</f>
        <v>0</v>
      </c>
    </row>
    <row r="138" customFormat="false" ht="15" hidden="false" customHeight="false" outlineLevel="0" collapsed="false">
      <c r="A138" s="10"/>
      <c r="B138" s="9"/>
      <c r="C138" s="9"/>
      <c r="D138" s="13"/>
      <c r="E138" s="9"/>
      <c r="F138" s="13"/>
      <c r="G138" s="12" t="str">
        <f aca="false">IF(A138="","",DATE(YEAR(A138),MONTH(A138),1))</f>
        <v/>
      </c>
      <c r="H138" s="8" t="n">
        <f aca="false">IF(OR(A138="",E138="перенос",E138="отмена вовремя"),0,MAX(0,D138-F138))</f>
        <v>0</v>
      </c>
    </row>
    <row r="139" customFormat="false" ht="15" hidden="false" customHeight="false" outlineLevel="0" collapsed="false">
      <c r="A139" s="10"/>
      <c r="B139" s="9"/>
      <c r="C139" s="9"/>
      <c r="D139" s="13"/>
      <c r="E139" s="9"/>
      <c r="F139" s="13"/>
      <c r="G139" s="12" t="str">
        <f aca="false">IF(A139="","",DATE(YEAR(A139),MONTH(A139),1))</f>
        <v/>
      </c>
      <c r="H139" s="8" t="n">
        <f aca="false">IF(OR(A139="",E139="перенос",E139="отмена вовремя"),0,MAX(0,D139-F139))</f>
        <v>0</v>
      </c>
    </row>
    <row r="140" customFormat="false" ht="15" hidden="false" customHeight="false" outlineLevel="0" collapsed="false">
      <c r="A140" s="10"/>
      <c r="B140" s="9"/>
      <c r="C140" s="9"/>
      <c r="D140" s="13"/>
      <c r="E140" s="9"/>
      <c r="F140" s="13"/>
      <c r="G140" s="12" t="str">
        <f aca="false">IF(A140="","",DATE(YEAR(A140),MONTH(A140),1))</f>
        <v/>
      </c>
      <c r="H140" s="8" t="n">
        <f aca="false">IF(OR(A140="",E140="перенос",E140="отмена вовремя"),0,MAX(0,D140-F140))</f>
        <v>0</v>
      </c>
    </row>
    <row r="141" customFormat="false" ht="15" hidden="false" customHeight="false" outlineLevel="0" collapsed="false">
      <c r="A141" s="10"/>
      <c r="B141" s="9"/>
      <c r="C141" s="9"/>
      <c r="D141" s="13"/>
      <c r="E141" s="9"/>
      <c r="F141" s="13"/>
      <c r="G141" s="12" t="str">
        <f aca="false">IF(A141="","",DATE(YEAR(A141),MONTH(A141),1))</f>
        <v/>
      </c>
      <c r="H141" s="8" t="n">
        <f aca="false">IF(OR(A141="",E141="перенос",E141="отмена вовремя"),0,MAX(0,D141-F141))</f>
        <v>0</v>
      </c>
    </row>
    <row r="142" customFormat="false" ht="15" hidden="false" customHeight="false" outlineLevel="0" collapsed="false">
      <c r="A142" s="10"/>
      <c r="B142" s="9"/>
      <c r="C142" s="9"/>
      <c r="D142" s="13"/>
      <c r="E142" s="9"/>
      <c r="F142" s="13"/>
      <c r="G142" s="12" t="str">
        <f aca="false">IF(A142="","",DATE(YEAR(A142),MONTH(A142),1))</f>
        <v/>
      </c>
      <c r="H142" s="8" t="n">
        <f aca="false">IF(OR(A142="",E142="перенос",E142="отмена вовремя"),0,MAX(0,D142-F142))</f>
        <v>0</v>
      </c>
    </row>
    <row r="143" customFormat="false" ht="15" hidden="false" customHeight="false" outlineLevel="0" collapsed="false">
      <c r="A143" s="10"/>
      <c r="B143" s="9"/>
      <c r="C143" s="9"/>
      <c r="D143" s="13"/>
      <c r="E143" s="9"/>
      <c r="F143" s="13"/>
      <c r="G143" s="12" t="str">
        <f aca="false">IF(A143="","",DATE(YEAR(A143),MONTH(A143),1))</f>
        <v/>
      </c>
      <c r="H143" s="8" t="n">
        <f aca="false">IF(OR(A143="",E143="перенос",E143="отмена вовремя"),0,MAX(0,D143-F143))</f>
        <v>0</v>
      </c>
    </row>
    <row r="144" customFormat="false" ht="15" hidden="false" customHeight="false" outlineLevel="0" collapsed="false">
      <c r="A144" s="10"/>
      <c r="B144" s="9"/>
      <c r="C144" s="9"/>
      <c r="D144" s="13"/>
      <c r="E144" s="9"/>
      <c r="F144" s="13"/>
      <c r="G144" s="12" t="str">
        <f aca="false">IF(A144="","",DATE(YEAR(A144),MONTH(A144),1))</f>
        <v/>
      </c>
      <c r="H144" s="8" t="n">
        <f aca="false">IF(OR(A144="",E144="перенос",E144="отмена вовремя"),0,MAX(0,D144-F144))</f>
        <v>0</v>
      </c>
    </row>
    <row r="145" customFormat="false" ht="15" hidden="false" customHeight="false" outlineLevel="0" collapsed="false">
      <c r="A145" s="10"/>
      <c r="B145" s="9"/>
      <c r="C145" s="9"/>
      <c r="D145" s="13"/>
      <c r="E145" s="9"/>
      <c r="F145" s="13"/>
      <c r="G145" s="12" t="str">
        <f aca="false">IF(A145="","",DATE(YEAR(A145),MONTH(A145),1))</f>
        <v/>
      </c>
      <c r="H145" s="8" t="n">
        <f aca="false">IF(OR(A145="",E145="перенос",E145="отмена вовремя"),0,MAX(0,D145-F145))</f>
        <v>0</v>
      </c>
    </row>
    <row r="146" customFormat="false" ht="15" hidden="false" customHeight="false" outlineLevel="0" collapsed="false">
      <c r="A146" s="10"/>
      <c r="B146" s="9"/>
      <c r="C146" s="9"/>
      <c r="D146" s="13"/>
      <c r="E146" s="9"/>
      <c r="F146" s="13"/>
      <c r="G146" s="12" t="str">
        <f aca="false">IF(A146="","",DATE(YEAR(A146),MONTH(A146),1))</f>
        <v/>
      </c>
      <c r="H146" s="8" t="n">
        <f aca="false">IF(OR(A146="",E146="перенос",E146="отмена вовремя"),0,MAX(0,D146-F146))</f>
        <v>0</v>
      </c>
    </row>
    <row r="147" customFormat="false" ht="15" hidden="false" customHeight="false" outlineLevel="0" collapsed="false">
      <c r="A147" s="10"/>
      <c r="B147" s="9"/>
      <c r="C147" s="9"/>
      <c r="D147" s="13"/>
      <c r="E147" s="9"/>
      <c r="F147" s="13"/>
      <c r="G147" s="12" t="str">
        <f aca="false">IF(A147="","",DATE(YEAR(A147),MONTH(A147),1))</f>
        <v/>
      </c>
      <c r="H147" s="8" t="n">
        <f aca="false">IF(OR(A147="",E147="перенос",E147="отмена вовремя"),0,MAX(0,D147-F147))</f>
        <v>0</v>
      </c>
    </row>
    <row r="148" customFormat="false" ht="15" hidden="false" customHeight="false" outlineLevel="0" collapsed="false">
      <c r="A148" s="10"/>
      <c r="B148" s="9"/>
      <c r="C148" s="9"/>
      <c r="D148" s="13"/>
      <c r="E148" s="9"/>
      <c r="F148" s="13"/>
      <c r="G148" s="12" t="str">
        <f aca="false">IF(A148="","",DATE(YEAR(A148),MONTH(A148),1))</f>
        <v/>
      </c>
      <c r="H148" s="8" t="n">
        <f aca="false">IF(OR(A148="",E148="перенос",E148="отмена вовремя"),0,MAX(0,D148-F148))</f>
        <v>0</v>
      </c>
    </row>
    <row r="149" customFormat="false" ht="15" hidden="false" customHeight="false" outlineLevel="0" collapsed="false">
      <c r="A149" s="10"/>
      <c r="B149" s="9"/>
      <c r="C149" s="9"/>
      <c r="D149" s="13"/>
      <c r="E149" s="9"/>
      <c r="F149" s="13"/>
      <c r="G149" s="12" t="str">
        <f aca="false">IF(A149="","",DATE(YEAR(A149),MONTH(A149),1))</f>
        <v/>
      </c>
      <c r="H149" s="8" t="n">
        <f aca="false">IF(OR(A149="",E149="перенос",E149="отмена вовремя"),0,MAX(0,D149-F149))</f>
        <v>0</v>
      </c>
    </row>
    <row r="150" customFormat="false" ht="15" hidden="false" customHeight="false" outlineLevel="0" collapsed="false">
      <c r="A150" s="10"/>
      <c r="B150" s="9"/>
      <c r="C150" s="9"/>
      <c r="D150" s="13"/>
      <c r="E150" s="9"/>
      <c r="F150" s="13"/>
      <c r="G150" s="12" t="str">
        <f aca="false">IF(A150="","",DATE(YEAR(A150),MONTH(A150),1))</f>
        <v/>
      </c>
      <c r="H150" s="8" t="n">
        <f aca="false">IF(OR(A150="",E150="перенос",E150="отмена вовремя"),0,MAX(0,D150-F150))</f>
        <v>0</v>
      </c>
    </row>
    <row r="151" customFormat="false" ht="15" hidden="false" customHeight="false" outlineLevel="0" collapsed="false">
      <c r="A151" s="10"/>
      <c r="B151" s="9"/>
      <c r="C151" s="9"/>
      <c r="D151" s="13"/>
      <c r="E151" s="9"/>
      <c r="F151" s="13"/>
      <c r="G151" s="12" t="str">
        <f aca="false">IF(A151="","",DATE(YEAR(A151),MONTH(A151),1))</f>
        <v/>
      </c>
      <c r="H151" s="8" t="n">
        <f aca="false">IF(OR(A151="",E151="перенос",E151="отмена вовремя"),0,MAX(0,D151-F151))</f>
        <v>0</v>
      </c>
    </row>
    <row r="152" customFormat="false" ht="15" hidden="false" customHeight="false" outlineLevel="0" collapsed="false">
      <c r="A152" s="10"/>
      <c r="B152" s="9"/>
      <c r="C152" s="9"/>
      <c r="D152" s="13"/>
      <c r="E152" s="9"/>
      <c r="F152" s="13"/>
      <c r="G152" s="12" t="str">
        <f aca="false">IF(A152="","",DATE(YEAR(A152),MONTH(A152),1))</f>
        <v/>
      </c>
      <c r="H152" s="8" t="n">
        <f aca="false">IF(OR(A152="",E152="перенос",E152="отмена вовремя"),0,MAX(0,D152-F152))</f>
        <v>0</v>
      </c>
    </row>
    <row r="153" customFormat="false" ht="15" hidden="false" customHeight="false" outlineLevel="0" collapsed="false">
      <c r="A153" s="10"/>
      <c r="B153" s="9"/>
      <c r="C153" s="9"/>
      <c r="D153" s="13"/>
      <c r="E153" s="9"/>
      <c r="F153" s="13"/>
      <c r="G153" s="12" t="str">
        <f aca="false">IF(A153="","",DATE(YEAR(A153),MONTH(A153),1))</f>
        <v/>
      </c>
      <c r="H153" s="8" t="n">
        <f aca="false">IF(OR(A153="",E153="перенос",E153="отмена вовремя"),0,MAX(0,D153-F153))</f>
        <v>0</v>
      </c>
    </row>
    <row r="154" customFormat="false" ht="15" hidden="false" customHeight="false" outlineLevel="0" collapsed="false">
      <c r="A154" s="10"/>
      <c r="B154" s="9"/>
      <c r="C154" s="9"/>
      <c r="D154" s="13"/>
      <c r="E154" s="9"/>
      <c r="F154" s="13"/>
      <c r="G154" s="12" t="str">
        <f aca="false">IF(A154="","",DATE(YEAR(A154),MONTH(A154),1))</f>
        <v/>
      </c>
      <c r="H154" s="8" t="n">
        <f aca="false">IF(OR(A154="",E154="перенос",E154="отмена вовремя"),0,MAX(0,D154-F154))</f>
        <v>0</v>
      </c>
    </row>
    <row r="155" customFormat="false" ht="15" hidden="false" customHeight="false" outlineLevel="0" collapsed="false">
      <c r="A155" s="10"/>
      <c r="B155" s="9"/>
      <c r="C155" s="9"/>
      <c r="D155" s="13"/>
      <c r="E155" s="9"/>
      <c r="F155" s="13"/>
      <c r="G155" s="12" t="str">
        <f aca="false">IF(A155="","",DATE(YEAR(A155),MONTH(A155),1))</f>
        <v/>
      </c>
      <c r="H155" s="8" t="n">
        <f aca="false">IF(OR(A155="",E155="перенос",E155="отмена вовремя"),0,MAX(0,D155-F155))</f>
        <v>0</v>
      </c>
    </row>
    <row r="156" customFormat="false" ht="15" hidden="false" customHeight="false" outlineLevel="0" collapsed="false">
      <c r="A156" s="10"/>
      <c r="B156" s="9"/>
      <c r="C156" s="9"/>
      <c r="D156" s="13"/>
      <c r="E156" s="9"/>
      <c r="F156" s="13"/>
      <c r="G156" s="12" t="str">
        <f aca="false">IF(A156="","",DATE(YEAR(A156),MONTH(A156),1))</f>
        <v/>
      </c>
      <c r="H156" s="8" t="n">
        <f aca="false">IF(OR(A156="",E156="перенос",E156="отмена вовремя"),0,MAX(0,D156-F156))</f>
        <v>0</v>
      </c>
    </row>
    <row r="157" customFormat="false" ht="15" hidden="false" customHeight="false" outlineLevel="0" collapsed="false">
      <c r="A157" s="10"/>
      <c r="B157" s="9"/>
      <c r="C157" s="9"/>
      <c r="D157" s="13"/>
      <c r="E157" s="9"/>
      <c r="F157" s="13"/>
      <c r="G157" s="12" t="str">
        <f aca="false">IF(A157="","",DATE(YEAR(A157),MONTH(A157),1))</f>
        <v/>
      </c>
      <c r="H157" s="8" t="n">
        <f aca="false">IF(OR(A157="",E157="перенос",E157="отмена вовремя"),0,MAX(0,D157-F157))</f>
        <v>0</v>
      </c>
    </row>
    <row r="158" customFormat="false" ht="15" hidden="false" customHeight="false" outlineLevel="0" collapsed="false">
      <c r="A158" s="10"/>
      <c r="B158" s="9"/>
      <c r="C158" s="9"/>
      <c r="D158" s="13"/>
      <c r="E158" s="9"/>
      <c r="F158" s="13"/>
      <c r="G158" s="12" t="str">
        <f aca="false">IF(A158="","",DATE(YEAR(A158),MONTH(A158),1))</f>
        <v/>
      </c>
      <c r="H158" s="8" t="n">
        <f aca="false">IF(OR(A158="",E158="перенос",E158="отмена вовремя"),0,MAX(0,D158-F158))</f>
        <v>0</v>
      </c>
    </row>
    <row r="159" customFormat="false" ht="15" hidden="false" customHeight="false" outlineLevel="0" collapsed="false">
      <c r="A159" s="10"/>
      <c r="B159" s="9"/>
      <c r="C159" s="9"/>
      <c r="D159" s="13"/>
      <c r="E159" s="9"/>
      <c r="F159" s="13"/>
      <c r="G159" s="12" t="str">
        <f aca="false">IF(A159="","",DATE(YEAR(A159),MONTH(A159),1))</f>
        <v/>
      </c>
      <c r="H159" s="8" t="n">
        <f aca="false">IF(OR(A159="",E159="перенос",E159="отмена вовремя"),0,MAX(0,D159-F159))</f>
        <v>0</v>
      </c>
    </row>
    <row r="160" customFormat="false" ht="15" hidden="false" customHeight="false" outlineLevel="0" collapsed="false">
      <c r="A160" s="10"/>
      <c r="B160" s="9"/>
      <c r="C160" s="9"/>
      <c r="D160" s="13"/>
      <c r="E160" s="9"/>
      <c r="F160" s="13"/>
      <c r="G160" s="12" t="str">
        <f aca="false">IF(A160="","",DATE(YEAR(A160),MONTH(A160),1))</f>
        <v/>
      </c>
      <c r="H160" s="8" t="n">
        <f aca="false">IF(OR(A160="",E160="перенос",E160="отмена вовремя"),0,MAX(0,D160-F160))</f>
        <v>0</v>
      </c>
    </row>
    <row r="161" customFormat="false" ht="15" hidden="false" customHeight="false" outlineLevel="0" collapsed="false">
      <c r="A161" s="10"/>
      <c r="B161" s="9"/>
      <c r="C161" s="9"/>
      <c r="D161" s="13"/>
      <c r="E161" s="9"/>
      <c r="F161" s="13"/>
      <c r="G161" s="12" t="str">
        <f aca="false">IF(A161="","",DATE(YEAR(A161),MONTH(A161),1))</f>
        <v/>
      </c>
      <c r="H161" s="8" t="n">
        <f aca="false">IF(OR(A161="",E161="перенос",E161="отмена вовремя"),0,MAX(0,D161-F161))</f>
        <v>0</v>
      </c>
    </row>
    <row r="162" customFormat="false" ht="15" hidden="false" customHeight="false" outlineLevel="0" collapsed="false">
      <c r="A162" s="10"/>
      <c r="B162" s="9"/>
      <c r="C162" s="9"/>
      <c r="D162" s="13"/>
      <c r="E162" s="9"/>
      <c r="F162" s="13"/>
      <c r="G162" s="12" t="str">
        <f aca="false">IF(A162="","",DATE(YEAR(A162),MONTH(A162),1))</f>
        <v/>
      </c>
      <c r="H162" s="8" t="n">
        <f aca="false">IF(OR(A162="",E162="перенос",E162="отмена вовремя"),0,MAX(0,D162-F162))</f>
        <v>0</v>
      </c>
    </row>
    <row r="163" customFormat="false" ht="15" hidden="false" customHeight="false" outlineLevel="0" collapsed="false">
      <c r="A163" s="10"/>
      <c r="B163" s="9"/>
      <c r="C163" s="9"/>
      <c r="D163" s="13"/>
      <c r="E163" s="9"/>
      <c r="F163" s="13"/>
      <c r="G163" s="12" t="str">
        <f aca="false">IF(A163="","",DATE(YEAR(A163),MONTH(A163),1))</f>
        <v/>
      </c>
      <c r="H163" s="8" t="n">
        <f aca="false">IF(OR(A163="",E163="перенос",E163="отмена вовремя"),0,MAX(0,D163-F163))</f>
        <v>0</v>
      </c>
    </row>
    <row r="164" customFormat="false" ht="15" hidden="false" customHeight="false" outlineLevel="0" collapsed="false">
      <c r="A164" s="10"/>
      <c r="B164" s="9"/>
      <c r="C164" s="9"/>
      <c r="D164" s="13"/>
      <c r="E164" s="9"/>
      <c r="F164" s="13"/>
      <c r="G164" s="12" t="str">
        <f aca="false">IF(A164="","",DATE(YEAR(A164),MONTH(A164),1))</f>
        <v/>
      </c>
      <c r="H164" s="8" t="n">
        <f aca="false">IF(OR(A164="",E164="перенос",E164="отмена вовремя"),0,MAX(0,D164-F164))</f>
        <v>0</v>
      </c>
    </row>
    <row r="165" customFormat="false" ht="15" hidden="false" customHeight="false" outlineLevel="0" collapsed="false">
      <c r="A165" s="10"/>
      <c r="B165" s="9"/>
      <c r="C165" s="9"/>
      <c r="D165" s="13"/>
      <c r="E165" s="9"/>
      <c r="F165" s="13"/>
      <c r="G165" s="12" t="str">
        <f aca="false">IF(A165="","",DATE(YEAR(A165),MONTH(A165),1))</f>
        <v/>
      </c>
      <c r="H165" s="8" t="n">
        <f aca="false">IF(OR(A165="",E165="перенос",E165="отмена вовремя"),0,MAX(0,D165-F165))</f>
        <v>0</v>
      </c>
    </row>
    <row r="166" customFormat="false" ht="15" hidden="false" customHeight="false" outlineLevel="0" collapsed="false">
      <c r="A166" s="10"/>
      <c r="B166" s="9"/>
      <c r="C166" s="9"/>
      <c r="D166" s="13"/>
      <c r="E166" s="9"/>
      <c r="F166" s="13"/>
      <c r="G166" s="12" t="str">
        <f aca="false">IF(A166="","",DATE(YEAR(A166),MONTH(A166),1))</f>
        <v/>
      </c>
      <c r="H166" s="8" t="n">
        <f aca="false">IF(OR(A166="",E166="перенос",E166="отмена вовремя"),0,MAX(0,D166-F166))</f>
        <v>0</v>
      </c>
    </row>
    <row r="167" customFormat="false" ht="15" hidden="false" customHeight="false" outlineLevel="0" collapsed="false">
      <c r="A167" s="10"/>
      <c r="B167" s="9"/>
      <c r="C167" s="9"/>
      <c r="D167" s="13"/>
      <c r="E167" s="9"/>
      <c r="F167" s="13"/>
      <c r="G167" s="12" t="str">
        <f aca="false">IF(A167="","",DATE(YEAR(A167),MONTH(A167),1))</f>
        <v/>
      </c>
      <c r="H167" s="8" t="n">
        <f aca="false">IF(OR(A167="",E167="перенос",E167="отмена вовремя"),0,MAX(0,D167-F167))</f>
        <v>0</v>
      </c>
    </row>
    <row r="168" customFormat="false" ht="15" hidden="false" customHeight="false" outlineLevel="0" collapsed="false">
      <c r="A168" s="10"/>
      <c r="B168" s="9"/>
      <c r="C168" s="9"/>
      <c r="D168" s="13"/>
      <c r="E168" s="9"/>
      <c r="F168" s="13"/>
      <c r="G168" s="12" t="str">
        <f aca="false">IF(A168="","",DATE(YEAR(A168),MONTH(A168),1))</f>
        <v/>
      </c>
      <c r="H168" s="8" t="n">
        <f aca="false">IF(OR(A168="",E168="перенос",E168="отмена вовремя"),0,MAX(0,D168-F168))</f>
        <v>0</v>
      </c>
    </row>
    <row r="169" customFormat="false" ht="15" hidden="false" customHeight="false" outlineLevel="0" collapsed="false">
      <c r="A169" s="10"/>
      <c r="B169" s="9"/>
      <c r="C169" s="9"/>
      <c r="D169" s="13"/>
      <c r="E169" s="9"/>
      <c r="F169" s="13"/>
      <c r="G169" s="12" t="str">
        <f aca="false">IF(A169="","",DATE(YEAR(A169),MONTH(A169),1))</f>
        <v/>
      </c>
      <c r="H169" s="8" t="n">
        <f aca="false">IF(OR(A169="",E169="перенос",E169="отмена вовремя"),0,MAX(0,D169-F169))</f>
        <v>0</v>
      </c>
    </row>
    <row r="170" customFormat="false" ht="15" hidden="false" customHeight="false" outlineLevel="0" collapsed="false">
      <c r="A170" s="10"/>
      <c r="B170" s="9"/>
      <c r="C170" s="9"/>
      <c r="D170" s="13"/>
      <c r="E170" s="9"/>
      <c r="F170" s="13"/>
      <c r="G170" s="12" t="str">
        <f aca="false">IF(A170="","",DATE(YEAR(A170),MONTH(A170),1))</f>
        <v/>
      </c>
      <c r="H170" s="8" t="n">
        <f aca="false">IF(OR(A170="",E170="перенос",E170="отмена вовремя"),0,MAX(0,D170-F170))</f>
        <v>0</v>
      </c>
    </row>
    <row r="171" customFormat="false" ht="15" hidden="false" customHeight="false" outlineLevel="0" collapsed="false">
      <c r="A171" s="10"/>
      <c r="B171" s="9"/>
      <c r="C171" s="9"/>
      <c r="D171" s="13"/>
      <c r="E171" s="9"/>
      <c r="F171" s="13"/>
      <c r="G171" s="12" t="str">
        <f aca="false">IF(A171="","",DATE(YEAR(A171),MONTH(A171),1))</f>
        <v/>
      </c>
      <c r="H171" s="8" t="n">
        <f aca="false">IF(OR(A171="",E171="перенос",E171="отмена вовремя"),0,MAX(0,D171-F171))</f>
        <v>0</v>
      </c>
    </row>
    <row r="172" customFormat="false" ht="15" hidden="false" customHeight="false" outlineLevel="0" collapsed="false">
      <c r="A172" s="10"/>
      <c r="B172" s="9"/>
      <c r="C172" s="9"/>
      <c r="D172" s="13"/>
      <c r="E172" s="9"/>
      <c r="F172" s="13"/>
      <c r="G172" s="12" t="str">
        <f aca="false">IF(A172="","",DATE(YEAR(A172),MONTH(A172),1))</f>
        <v/>
      </c>
      <c r="H172" s="8" t="n">
        <f aca="false">IF(OR(A172="",E172="перенос",E172="отмена вовремя"),0,MAX(0,D172-F172))</f>
        <v>0</v>
      </c>
    </row>
    <row r="173" customFormat="false" ht="15" hidden="false" customHeight="false" outlineLevel="0" collapsed="false">
      <c r="A173" s="10"/>
      <c r="B173" s="9"/>
      <c r="C173" s="9"/>
      <c r="D173" s="13"/>
      <c r="E173" s="9"/>
      <c r="F173" s="13"/>
      <c r="G173" s="12" t="str">
        <f aca="false">IF(A173="","",DATE(YEAR(A173),MONTH(A173),1))</f>
        <v/>
      </c>
      <c r="H173" s="8" t="n">
        <f aca="false">IF(OR(A173="",E173="перенос",E173="отмена вовремя"),0,MAX(0,D173-F173))</f>
        <v>0</v>
      </c>
    </row>
    <row r="174" customFormat="false" ht="15" hidden="false" customHeight="false" outlineLevel="0" collapsed="false">
      <c r="A174" s="10"/>
      <c r="B174" s="9"/>
      <c r="C174" s="9"/>
      <c r="D174" s="13"/>
      <c r="E174" s="9"/>
      <c r="F174" s="13"/>
      <c r="G174" s="12" t="str">
        <f aca="false">IF(A174="","",DATE(YEAR(A174),MONTH(A174),1))</f>
        <v/>
      </c>
      <c r="H174" s="8" t="n">
        <f aca="false">IF(OR(A174="",E174="перенос",E174="отмена вовремя"),0,MAX(0,D174-F174))</f>
        <v>0</v>
      </c>
    </row>
    <row r="175" customFormat="false" ht="15" hidden="false" customHeight="false" outlineLevel="0" collapsed="false">
      <c r="A175" s="10"/>
      <c r="B175" s="9"/>
      <c r="C175" s="9"/>
      <c r="D175" s="13"/>
      <c r="E175" s="9"/>
      <c r="F175" s="13"/>
      <c r="G175" s="12" t="str">
        <f aca="false">IF(A175="","",DATE(YEAR(A175),MONTH(A175),1))</f>
        <v/>
      </c>
      <c r="H175" s="8" t="n">
        <f aca="false">IF(OR(A175="",E175="перенос",E175="отмена вовремя"),0,MAX(0,D175-F175))</f>
        <v>0</v>
      </c>
    </row>
    <row r="176" customFormat="false" ht="15" hidden="false" customHeight="false" outlineLevel="0" collapsed="false">
      <c r="A176" s="10"/>
      <c r="B176" s="9"/>
      <c r="C176" s="9"/>
      <c r="D176" s="13"/>
      <c r="E176" s="9"/>
      <c r="F176" s="13"/>
      <c r="G176" s="12" t="str">
        <f aca="false">IF(A176="","",DATE(YEAR(A176),MONTH(A176),1))</f>
        <v/>
      </c>
      <c r="H176" s="8" t="n">
        <f aca="false">IF(OR(A176="",E176="перенос",E176="отмена вовремя"),0,MAX(0,D176-F176))</f>
        <v>0</v>
      </c>
    </row>
    <row r="177" customFormat="false" ht="15" hidden="false" customHeight="false" outlineLevel="0" collapsed="false">
      <c r="A177" s="10"/>
      <c r="B177" s="9"/>
      <c r="C177" s="9"/>
      <c r="D177" s="13"/>
      <c r="E177" s="9"/>
      <c r="F177" s="13"/>
      <c r="G177" s="12" t="str">
        <f aca="false">IF(A177="","",DATE(YEAR(A177),MONTH(A177),1))</f>
        <v/>
      </c>
      <c r="H177" s="8" t="n">
        <f aca="false">IF(OR(A177="",E177="перенос",E177="отмена вовремя"),0,MAX(0,D177-F177))</f>
        <v>0</v>
      </c>
    </row>
    <row r="178" customFormat="false" ht="15" hidden="false" customHeight="false" outlineLevel="0" collapsed="false">
      <c r="A178" s="10"/>
      <c r="B178" s="9"/>
      <c r="C178" s="9"/>
      <c r="D178" s="13"/>
      <c r="E178" s="9"/>
      <c r="F178" s="13"/>
      <c r="G178" s="12" t="str">
        <f aca="false">IF(A178="","",DATE(YEAR(A178),MONTH(A178),1))</f>
        <v/>
      </c>
      <c r="H178" s="8" t="n">
        <f aca="false">IF(OR(A178="",E178="перенос",E178="отмена вовремя"),0,MAX(0,D178-F178))</f>
        <v>0</v>
      </c>
    </row>
    <row r="179" customFormat="false" ht="15" hidden="false" customHeight="false" outlineLevel="0" collapsed="false">
      <c r="A179" s="10"/>
      <c r="B179" s="9"/>
      <c r="C179" s="9"/>
      <c r="D179" s="13"/>
      <c r="E179" s="9"/>
      <c r="F179" s="13"/>
      <c r="G179" s="12" t="str">
        <f aca="false">IF(A179="","",DATE(YEAR(A179),MONTH(A179),1))</f>
        <v/>
      </c>
      <c r="H179" s="8" t="n">
        <f aca="false">IF(OR(A179="",E179="перенос",E179="отмена вовремя"),0,MAX(0,D179-F179))</f>
        <v>0</v>
      </c>
    </row>
    <row r="180" customFormat="false" ht="15" hidden="false" customHeight="false" outlineLevel="0" collapsed="false">
      <c r="A180" s="10"/>
      <c r="B180" s="9"/>
      <c r="C180" s="9"/>
      <c r="D180" s="13"/>
      <c r="E180" s="9"/>
      <c r="F180" s="13"/>
      <c r="G180" s="12" t="str">
        <f aca="false">IF(A180="","",DATE(YEAR(A180),MONTH(A180),1))</f>
        <v/>
      </c>
      <c r="H180" s="8" t="n">
        <f aca="false">IF(OR(A180="",E180="перенос",E180="отмена вовремя"),0,MAX(0,D180-F180))</f>
        <v>0</v>
      </c>
    </row>
    <row r="181" customFormat="false" ht="15" hidden="false" customHeight="false" outlineLevel="0" collapsed="false">
      <c r="A181" s="10"/>
      <c r="B181" s="9"/>
      <c r="C181" s="9"/>
      <c r="D181" s="13"/>
      <c r="E181" s="9"/>
      <c r="F181" s="13"/>
      <c r="G181" s="12" t="str">
        <f aca="false">IF(A181="","",DATE(YEAR(A181),MONTH(A181),1))</f>
        <v/>
      </c>
      <c r="H181" s="8" t="n">
        <f aca="false">IF(OR(A181="",E181="перенос",E181="отмена вовремя"),0,MAX(0,D181-F181))</f>
        <v>0</v>
      </c>
    </row>
    <row r="182" customFormat="false" ht="15" hidden="false" customHeight="false" outlineLevel="0" collapsed="false">
      <c r="A182" s="10"/>
      <c r="B182" s="9"/>
      <c r="C182" s="9"/>
      <c r="D182" s="13"/>
      <c r="E182" s="9"/>
      <c r="F182" s="13"/>
      <c r="G182" s="12" t="str">
        <f aca="false">IF(A182="","",DATE(YEAR(A182),MONTH(A182),1))</f>
        <v/>
      </c>
      <c r="H182" s="8" t="n">
        <f aca="false">IF(OR(A182="",E182="перенос",E182="отмена вовремя"),0,MAX(0,D182-F182))</f>
        <v>0</v>
      </c>
    </row>
    <row r="183" customFormat="false" ht="15" hidden="false" customHeight="false" outlineLevel="0" collapsed="false">
      <c r="A183" s="10"/>
      <c r="B183" s="9"/>
      <c r="C183" s="9"/>
      <c r="D183" s="13"/>
      <c r="E183" s="9"/>
      <c r="F183" s="13"/>
      <c r="G183" s="12" t="str">
        <f aca="false">IF(A183="","",DATE(YEAR(A183),MONTH(A183),1))</f>
        <v/>
      </c>
      <c r="H183" s="8" t="n">
        <f aca="false">IF(OR(A183="",E183="перенос",E183="отмена вовремя"),0,MAX(0,D183-F183))</f>
        <v>0</v>
      </c>
    </row>
    <row r="184" customFormat="false" ht="15" hidden="false" customHeight="false" outlineLevel="0" collapsed="false">
      <c r="A184" s="10"/>
      <c r="B184" s="9"/>
      <c r="C184" s="9"/>
      <c r="D184" s="13"/>
      <c r="E184" s="9"/>
      <c r="F184" s="13"/>
      <c r="G184" s="12" t="str">
        <f aca="false">IF(A184="","",DATE(YEAR(A184),MONTH(A184),1))</f>
        <v/>
      </c>
      <c r="H184" s="8" t="n">
        <f aca="false">IF(OR(A184="",E184="перенос",E184="отмена вовремя"),0,MAX(0,D184-F184))</f>
        <v>0</v>
      </c>
    </row>
    <row r="185" customFormat="false" ht="15" hidden="false" customHeight="false" outlineLevel="0" collapsed="false">
      <c r="A185" s="10"/>
      <c r="B185" s="9"/>
      <c r="C185" s="9"/>
      <c r="D185" s="13"/>
      <c r="E185" s="9"/>
      <c r="F185" s="13"/>
      <c r="G185" s="12" t="str">
        <f aca="false">IF(A185="","",DATE(YEAR(A185),MONTH(A185),1))</f>
        <v/>
      </c>
      <c r="H185" s="8" t="n">
        <f aca="false">IF(OR(A185="",E185="перенос",E185="отмена вовремя"),0,MAX(0,D185-F185))</f>
        <v>0</v>
      </c>
    </row>
    <row r="186" customFormat="false" ht="15" hidden="false" customHeight="false" outlineLevel="0" collapsed="false">
      <c r="A186" s="10"/>
      <c r="B186" s="9"/>
      <c r="C186" s="9"/>
      <c r="D186" s="13"/>
      <c r="E186" s="9"/>
      <c r="F186" s="13"/>
      <c r="G186" s="12" t="str">
        <f aca="false">IF(A186="","",DATE(YEAR(A186),MONTH(A186),1))</f>
        <v/>
      </c>
      <c r="H186" s="8" t="n">
        <f aca="false">IF(OR(A186="",E186="перенос",E186="отмена вовремя"),0,MAX(0,D186-F186))</f>
        <v>0</v>
      </c>
    </row>
    <row r="187" customFormat="false" ht="15" hidden="false" customHeight="false" outlineLevel="0" collapsed="false">
      <c r="A187" s="10"/>
      <c r="B187" s="9"/>
      <c r="C187" s="9"/>
      <c r="D187" s="13"/>
      <c r="E187" s="9"/>
      <c r="F187" s="13"/>
      <c r="G187" s="12" t="str">
        <f aca="false">IF(A187="","",DATE(YEAR(A187),MONTH(A187),1))</f>
        <v/>
      </c>
      <c r="H187" s="8" t="n">
        <f aca="false">IF(OR(A187="",E187="перенос",E187="отмена вовремя"),0,MAX(0,D187-F187))</f>
        <v>0</v>
      </c>
    </row>
    <row r="188" customFormat="false" ht="15" hidden="false" customHeight="false" outlineLevel="0" collapsed="false">
      <c r="A188" s="10"/>
      <c r="B188" s="9"/>
      <c r="C188" s="9"/>
      <c r="D188" s="13"/>
      <c r="E188" s="9"/>
      <c r="F188" s="13"/>
      <c r="G188" s="12" t="str">
        <f aca="false">IF(A188="","",DATE(YEAR(A188),MONTH(A188),1))</f>
        <v/>
      </c>
      <c r="H188" s="8" t="n">
        <f aca="false">IF(OR(A188="",E188="перенос",E188="отмена вовремя"),0,MAX(0,D188-F188))</f>
        <v>0</v>
      </c>
    </row>
    <row r="189" customFormat="false" ht="15" hidden="false" customHeight="false" outlineLevel="0" collapsed="false">
      <c r="A189" s="10"/>
      <c r="B189" s="9"/>
      <c r="C189" s="9"/>
      <c r="D189" s="13"/>
      <c r="E189" s="9"/>
      <c r="F189" s="13"/>
      <c r="G189" s="12" t="str">
        <f aca="false">IF(A189="","",DATE(YEAR(A189),MONTH(A189),1))</f>
        <v/>
      </c>
      <c r="H189" s="8" t="n">
        <f aca="false">IF(OR(A189="",E189="перенос",E189="отмена вовремя"),0,MAX(0,D189-F189))</f>
        <v>0</v>
      </c>
    </row>
    <row r="190" customFormat="false" ht="15" hidden="false" customHeight="false" outlineLevel="0" collapsed="false">
      <c r="A190" s="10"/>
      <c r="B190" s="9"/>
      <c r="C190" s="9"/>
      <c r="D190" s="13"/>
      <c r="E190" s="9"/>
      <c r="F190" s="13"/>
      <c r="G190" s="12" t="str">
        <f aca="false">IF(A190="","",DATE(YEAR(A190),MONTH(A190),1))</f>
        <v/>
      </c>
      <c r="H190" s="8" t="n">
        <f aca="false">IF(OR(A190="",E190="перенос",E190="отмена вовремя"),0,MAX(0,D190-F190))</f>
        <v>0</v>
      </c>
    </row>
    <row r="191" customFormat="false" ht="15" hidden="false" customHeight="false" outlineLevel="0" collapsed="false">
      <c r="A191" s="10"/>
      <c r="B191" s="9"/>
      <c r="C191" s="9"/>
      <c r="D191" s="13"/>
      <c r="E191" s="9"/>
      <c r="F191" s="13"/>
      <c r="G191" s="12" t="str">
        <f aca="false">IF(A191="","",DATE(YEAR(A191),MONTH(A191),1))</f>
        <v/>
      </c>
      <c r="H191" s="8" t="n">
        <f aca="false">IF(OR(A191="",E191="перенос",E191="отмена вовремя"),0,MAX(0,D191-F191))</f>
        <v>0</v>
      </c>
    </row>
    <row r="192" customFormat="false" ht="15" hidden="false" customHeight="false" outlineLevel="0" collapsed="false">
      <c r="A192" s="10"/>
      <c r="B192" s="9"/>
      <c r="C192" s="9"/>
      <c r="D192" s="13"/>
      <c r="E192" s="9"/>
      <c r="F192" s="13"/>
      <c r="G192" s="12" t="str">
        <f aca="false">IF(A192="","",DATE(YEAR(A192),MONTH(A192),1))</f>
        <v/>
      </c>
      <c r="H192" s="8" t="n">
        <f aca="false">IF(OR(A192="",E192="перенос",E192="отмена вовремя"),0,MAX(0,D192-F192))</f>
        <v>0</v>
      </c>
    </row>
    <row r="193" customFormat="false" ht="15" hidden="false" customHeight="false" outlineLevel="0" collapsed="false">
      <c r="A193" s="10"/>
      <c r="B193" s="9"/>
      <c r="C193" s="9"/>
      <c r="D193" s="13"/>
      <c r="E193" s="9"/>
      <c r="F193" s="13"/>
      <c r="G193" s="12" t="str">
        <f aca="false">IF(A193="","",DATE(YEAR(A193),MONTH(A193),1))</f>
        <v/>
      </c>
      <c r="H193" s="8" t="n">
        <f aca="false">IF(OR(A193="",E193="перенос",E193="отмена вовремя"),0,MAX(0,D193-F193))</f>
        <v>0</v>
      </c>
    </row>
    <row r="194" customFormat="false" ht="15" hidden="false" customHeight="false" outlineLevel="0" collapsed="false">
      <c r="A194" s="10"/>
      <c r="B194" s="9"/>
      <c r="C194" s="9"/>
      <c r="D194" s="13"/>
      <c r="E194" s="9"/>
      <c r="F194" s="13"/>
      <c r="G194" s="12" t="str">
        <f aca="false">IF(A194="","",DATE(YEAR(A194),MONTH(A194),1))</f>
        <v/>
      </c>
      <c r="H194" s="8" t="n">
        <f aca="false">IF(OR(A194="",E194="перенос",E194="отмена вовремя"),0,MAX(0,D194-F194))</f>
        <v>0</v>
      </c>
    </row>
    <row r="195" customFormat="false" ht="15" hidden="false" customHeight="false" outlineLevel="0" collapsed="false">
      <c r="A195" s="10"/>
      <c r="B195" s="9"/>
      <c r="C195" s="9"/>
      <c r="D195" s="13"/>
      <c r="E195" s="9"/>
      <c r="F195" s="13"/>
      <c r="G195" s="12" t="str">
        <f aca="false">IF(A195="","",DATE(YEAR(A195),MONTH(A195),1))</f>
        <v/>
      </c>
      <c r="H195" s="8" t="n">
        <f aca="false">IF(OR(A195="",E195="перенос",E195="отмена вовремя"),0,MAX(0,D195-F195))</f>
        <v>0</v>
      </c>
    </row>
    <row r="196" customFormat="false" ht="15" hidden="false" customHeight="false" outlineLevel="0" collapsed="false">
      <c r="A196" s="10"/>
      <c r="B196" s="9"/>
      <c r="C196" s="9"/>
      <c r="D196" s="13"/>
      <c r="E196" s="9"/>
      <c r="F196" s="13"/>
      <c r="G196" s="12" t="str">
        <f aca="false">IF(A196="","",DATE(YEAR(A196),MONTH(A196),1))</f>
        <v/>
      </c>
      <c r="H196" s="8" t="n">
        <f aca="false">IF(OR(A196="",E196="перенос",E196="отмена вовремя"),0,MAX(0,D196-F196))</f>
        <v>0</v>
      </c>
    </row>
    <row r="197" customFormat="false" ht="15" hidden="false" customHeight="false" outlineLevel="0" collapsed="false">
      <c r="A197" s="10"/>
      <c r="B197" s="9"/>
      <c r="C197" s="9"/>
      <c r="D197" s="13"/>
      <c r="E197" s="9"/>
      <c r="F197" s="13"/>
      <c r="G197" s="12" t="str">
        <f aca="false">IF(A197="","",DATE(YEAR(A197),MONTH(A197),1))</f>
        <v/>
      </c>
      <c r="H197" s="8" t="n">
        <f aca="false">IF(OR(A197="",E197="перенос",E197="отмена вовремя"),0,MAX(0,D197-F197))</f>
        <v>0</v>
      </c>
    </row>
    <row r="198" customFormat="false" ht="15" hidden="false" customHeight="false" outlineLevel="0" collapsed="false">
      <c r="A198" s="10"/>
      <c r="B198" s="9"/>
      <c r="C198" s="9"/>
      <c r="D198" s="13"/>
      <c r="E198" s="9"/>
      <c r="F198" s="13"/>
      <c r="G198" s="12" t="str">
        <f aca="false">IF(A198="","",DATE(YEAR(A198),MONTH(A198),1))</f>
        <v/>
      </c>
      <c r="H198" s="8" t="n">
        <f aca="false">IF(OR(A198="",E198="перенос",E198="отмена вовремя"),0,MAX(0,D198-F198))</f>
        <v>0</v>
      </c>
    </row>
    <row r="199" customFormat="false" ht="15" hidden="false" customHeight="false" outlineLevel="0" collapsed="false">
      <c r="A199" s="10"/>
      <c r="B199" s="9"/>
      <c r="C199" s="9"/>
      <c r="D199" s="13"/>
      <c r="E199" s="9"/>
      <c r="F199" s="13"/>
      <c r="G199" s="12" t="str">
        <f aca="false">IF(A199="","",DATE(YEAR(A199),MONTH(A199),1))</f>
        <v/>
      </c>
      <c r="H199" s="8" t="n">
        <f aca="false">IF(OR(A199="",E199="перенос",E199="отмена вовремя"),0,MAX(0,D199-F199))</f>
        <v>0</v>
      </c>
    </row>
    <row r="200" customFormat="false" ht="15" hidden="false" customHeight="false" outlineLevel="0" collapsed="false">
      <c r="A200" s="10"/>
      <c r="B200" s="9"/>
      <c r="C200" s="9"/>
      <c r="D200" s="13"/>
      <c r="E200" s="9"/>
      <c r="F200" s="13"/>
      <c r="G200" s="12" t="str">
        <f aca="false">IF(A200="","",DATE(YEAR(A200),MONTH(A200),1))</f>
        <v/>
      </c>
      <c r="H200" s="8" t="n">
        <f aca="false">IF(OR(A200="",E200="перенос",E200="отмена вовремя"),0,MAX(0,D200-F200))</f>
        <v>0</v>
      </c>
    </row>
    <row r="201" customFormat="false" ht="15" hidden="false" customHeight="false" outlineLevel="0" collapsed="false">
      <c r="A201" s="10"/>
      <c r="B201" s="9"/>
      <c r="C201" s="9"/>
      <c r="D201" s="13"/>
      <c r="E201" s="9"/>
      <c r="F201" s="13"/>
      <c r="G201" s="12" t="str">
        <f aca="false">IF(A201="","",DATE(YEAR(A201),MONTH(A201),1))</f>
        <v/>
      </c>
      <c r="H201" s="8" t="n">
        <f aca="false">IF(OR(A201="",E201="перенос",E201="отмена вовремя"),0,MAX(0,D201-F201))</f>
        <v>0</v>
      </c>
    </row>
    <row r="202" customFormat="false" ht="15" hidden="false" customHeight="false" outlineLevel="0" collapsed="false">
      <c r="A202" s="10"/>
      <c r="B202" s="9"/>
      <c r="C202" s="9"/>
      <c r="D202" s="13"/>
      <c r="E202" s="9"/>
      <c r="F202" s="13"/>
      <c r="G202" s="12" t="str">
        <f aca="false">IF(A202="","",DATE(YEAR(A202),MONTH(A202),1))</f>
        <v/>
      </c>
      <c r="H202" s="8" t="n">
        <f aca="false">IF(OR(A202="",E202="перенос",E202="отмена вовремя"),0,MAX(0,D202-F202))</f>
        <v>0</v>
      </c>
    </row>
    <row r="203" customFormat="false" ht="15" hidden="false" customHeight="false" outlineLevel="0" collapsed="false">
      <c r="A203" s="10"/>
      <c r="B203" s="9"/>
      <c r="C203" s="9"/>
      <c r="D203" s="13"/>
      <c r="E203" s="9"/>
      <c r="F203" s="13"/>
      <c r="G203" s="12" t="str">
        <f aca="false">IF(A203="","",DATE(YEAR(A203),MONTH(A203),1))</f>
        <v/>
      </c>
      <c r="H203" s="8" t="n">
        <f aca="false">IF(OR(A203="",E203="перенос",E203="отмена вовремя"),0,MAX(0,D203-F203))</f>
        <v>0</v>
      </c>
    </row>
    <row r="204" customFormat="false" ht="15" hidden="false" customHeight="false" outlineLevel="0" collapsed="false">
      <c r="A204" s="10"/>
      <c r="B204" s="9"/>
      <c r="C204" s="9"/>
      <c r="D204" s="13"/>
      <c r="E204" s="9"/>
      <c r="F204" s="13"/>
      <c r="G204" s="12" t="str">
        <f aca="false">IF(A204="","",DATE(YEAR(A204),MONTH(A204),1))</f>
        <v/>
      </c>
      <c r="H204" s="8" t="n">
        <f aca="false">IF(OR(A204="",E204="перенос",E204="отмена вовремя"),0,MAX(0,D204-F204))</f>
        <v>0</v>
      </c>
    </row>
    <row r="205" customFormat="false" ht="15" hidden="false" customHeight="false" outlineLevel="0" collapsed="false">
      <c r="A205" s="10"/>
      <c r="B205" s="9"/>
      <c r="C205" s="9"/>
      <c r="D205" s="13"/>
      <c r="E205" s="9"/>
      <c r="F205" s="13"/>
      <c r="G205" s="12" t="str">
        <f aca="false">IF(A205="","",DATE(YEAR(A205),MONTH(A205),1))</f>
        <v/>
      </c>
      <c r="H205" s="8" t="n">
        <f aca="false">IF(OR(A205="",E205="перенос",E205="отмена вовремя"),0,MAX(0,D205-F205))</f>
        <v>0</v>
      </c>
    </row>
    <row r="206" customFormat="false" ht="15" hidden="false" customHeight="false" outlineLevel="0" collapsed="false">
      <c r="A206" s="10"/>
      <c r="B206" s="9"/>
      <c r="C206" s="9"/>
      <c r="D206" s="13"/>
      <c r="E206" s="9"/>
      <c r="F206" s="13"/>
      <c r="G206" s="12" t="str">
        <f aca="false">IF(A206="","",DATE(YEAR(A206),MONTH(A206),1))</f>
        <v/>
      </c>
      <c r="H206" s="8" t="n">
        <f aca="false">IF(OR(A206="",E206="перенос",E206="отмена вовремя"),0,MAX(0,D206-F206))</f>
        <v>0</v>
      </c>
    </row>
    <row r="207" customFormat="false" ht="15" hidden="false" customHeight="false" outlineLevel="0" collapsed="false">
      <c r="A207" s="10"/>
      <c r="B207" s="9"/>
      <c r="C207" s="9"/>
      <c r="D207" s="13"/>
      <c r="E207" s="9"/>
      <c r="F207" s="13"/>
      <c r="G207" s="12" t="str">
        <f aca="false">IF(A207="","",DATE(YEAR(A207),MONTH(A207),1))</f>
        <v/>
      </c>
      <c r="H207" s="8" t="n">
        <f aca="false">IF(OR(A207="",E207="перенос",E207="отмена вовремя"),0,MAX(0,D207-F207))</f>
        <v>0</v>
      </c>
    </row>
    <row r="208" customFormat="false" ht="15" hidden="false" customHeight="false" outlineLevel="0" collapsed="false">
      <c r="A208" s="10"/>
      <c r="B208" s="9"/>
      <c r="C208" s="9"/>
      <c r="D208" s="13"/>
      <c r="E208" s="9"/>
      <c r="F208" s="13"/>
      <c r="G208" s="12" t="str">
        <f aca="false">IF(A208="","",DATE(YEAR(A208),MONTH(A208),1))</f>
        <v/>
      </c>
      <c r="H208" s="8" t="n">
        <f aca="false">IF(OR(A208="",E208="перенос",E208="отмена вовремя"),0,MAX(0,D208-F208))</f>
        <v>0</v>
      </c>
    </row>
    <row r="209" customFormat="false" ht="15" hidden="false" customHeight="false" outlineLevel="0" collapsed="false">
      <c r="A209" s="10"/>
      <c r="B209" s="9"/>
      <c r="C209" s="9"/>
      <c r="D209" s="13"/>
      <c r="E209" s="9"/>
      <c r="F209" s="13"/>
      <c r="G209" s="12" t="str">
        <f aca="false">IF(A209="","",DATE(YEAR(A209),MONTH(A209),1))</f>
        <v/>
      </c>
      <c r="H209" s="8" t="n">
        <f aca="false">IF(OR(A209="",E209="перенос",E209="отмена вовремя"),0,MAX(0,D209-F209))</f>
        <v>0</v>
      </c>
    </row>
    <row r="210" customFormat="false" ht="15" hidden="false" customHeight="false" outlineLevel="0" collapsed="false">
      <c r="A210" s="10"/>
      <c r="B210" s="9"/>
      <c r="C210" s="9"/>
      <c r="D210" s="13"/>
      <c r="E210" s="9"/>
      <c r="F210" s="13"/>
      <c r="G210" s="12" t="str">
        <f aca="false">IF(A210="","",DATE(YEAR(A210),MONTH(A210),1))</f>
        <v/>
      </c>
      <c r="H210" s="8" t="n">
        <f aca="false">IF(OR(A210="",E210="перенос",E210="отмена вовремя"),0,MAX(0,D210-F210))</f>
        <v>0</v>
      </c>
    </row>
    <row r="211" customFormat="false" ht="15" hidden="false" customHeight="false" outlineLevel="0" collapsed="false">
      <c r="A211" s="10"/>
      <c r="B211" s="9"/>
      <c r="C211" s="9"/>
      <c r="D211" s="13"/>
      <c r="E211" s="9"/>
      <c r="F211" s="13"/>
      <c r="G211" s="12" t="str">
        <f aca="false">IF(A211="","",DATE(YEAR(A211),MONTH(A211),1))</f>
        <v/>
      </c>
      <c r="H211" s="8" t="n">
        <f aca="false">IF(OR(A211="",E211="перенос",E211="отмена вовремя"),0,MAX(0,D211-F211))</f>
        <v>0</v>
      </c>
    </row>
    <row r="212" customFormat="false" ht="15" hidden="false" customHeight="false" outlineLevel="0" collapsed="false">
      <c r="A212" s="10"/>
      <c r="B212" s="9"/>
      <c r="C212" s="9"/>
      <c r="D212" s="13"/>
      <c r="E212" s="9"/>
      <c r="F212" s="13"/>
      <c r="G212" s="12" t="str">
        <f aca="false">IF(A212="","",DATE(YEAR(A212),MONTH(A212),1))</f>
        <v/>
      </c>
      <c r="H212" s="8" t="n">
        <f aca="false">IF(OR(A212="",E212="перенос",E212="отмена вовремя"),0,MAX(0,D212-F212))</f>
        <v>0</v>
      </c>
    </row>
    <row r="213" customFormat="false" ht="15" hidden="false" customHeight="false" outlineLevel="0" collapsed="false">
      <c r="A213" s="10"/>
      <c r="B213" s="9"/>
      <c r="C213" s="9"/>
      <c r="D213" s="13"/>
      <c r="E213" s="9"/>
      <c r="F213" s="13"/>
      <c r="G213" s="12" t="str">
        <f aca="false">IF(A213="","",DATE(YEAR(A213),MONTH(A213),1))</f>
        <v/>
      </c>
      <c r="H213" s="8" t="n">
        <f aca="false">IF(OR(A213="",E213="перенос",E213="отмена вовремя"),0,MAX(0,D213-F213))</f>
        <v>0</v>
      </c>
    </row>
    <row r="214" customFormat="false" ht="15" hidden="false" customHeight="false" outlineLevel="0" collapsed="false">
      <c r="A214" s="10"/>
      <c r="B214" s="9"/>
      <c r="C214" s="9"/>
      <c r="D214" s="13"/>
      <c r="E214" s="9"/>
      <c r="F214" s="13"/>
      <c r="G214" s="12" t="str">
        <f aca="false">IF(A214="","",DATE(YEAR(A214),MONTH(A214),1))</f>
        <v/>
      </c>
      <c r="H214" s="8" t="n">
        <f aca="false">IF(OR(A214="",E214="перенос",E214="отмена вовремя"),0,MAX(0,D214-F214))</f>
        <v>0</v>
      </c>
    </row>
    <row r="215" customFormat="false" ht="15" hidden="false" customHeight="false" outlineLevel="0" collapsed="false">
      <c r="A215" s="10"/>
      <c r="B215" s="9"/>
      <c r="C215" s="9"/>
      <c r="D215" s="13"/>
      <c r="E215" s="9"/>
      <c r="F215" s="13"/>
      <c r="G215" s="12" t="str">
        <f aca="false">IF(A215="","",DATE(YEAR(A215),MONTH(A215),1))</f>
        <v/>
      </c>
      <c r="H215" s="8" t="n">
        <f aca="false">IF(OR(A215="",E215="перенос",E215="отмена вовремя"),0,MAX(0,D215-F215))</f>
        <v>0</v>
      </c>
    </row>
    <row r="216" customFormat="false" ht="15" hidden="false" customHeight="false" outlineLevel="0" collapsed="false">
      <c r="A216" s="10"/>
      <c r="B216" s="9"/>
      <c r="C216" s="9"/>
      <c r="D216" s="13"/>
      <c r="E216" s="9"/>
      <c r="F216" s="13"/>
      <c r="G216" s="12" t="str">
        <f aca="false">IF(A216="","",DATE(YEAR(A216),MONTH(A216),1))</f>
        <v/>
      </c>
      <c r="H216" s="8" t="n">
        <f aca="false">IF(OR(A216="",E216="перенос",E216="отмена вовремя"),0,MAX(0,D216-F216))</f>
        <v>0</v>
      </c>
    </row>
    <row r="217" customFormat="false" ht="15" hidden="false" customHeight="false" outlineLevel="0" collapsed="false">
      <c r="A217" s="10"/>
      <c r="B217" s="9"/>
      <c r="C217" s="9"/>
      <c r="D217" s="13"/>
      <c r="E217" s="9"/>
      <c r="F217" s="13"/>
      <c r="G217" s="12" t="str">
        <f aca="false">IF(A217="","",DATE(YEAR(A217),MONTH(A217),1))</f>
        <v/>
      </c>
      <c r="H217" s="8" t="n">
        <f aca="false">IF(OR(A217="",E217="перенос",E217="отмена вовремя"),0,MAX(0,D217-F217))</f>
        <v>0</v>
      </c>
    </row>
    <row r="218" customFormat="false" ht="15" hidden="false" customHeight="false" outlineLevel="0" collapsed="false">
      <c r="A218" s="10"/>
      <c r="B218" s="9"/>
      <c r="C218" s="9"/>
      <c r="D218" s="13"/>
      <c r="E218" s="9"/>
      <c r="F218" s="13"/>
      <c r="G218" s="12" t="str">
        <f aca="false">IF(A218="","",DATE(YEAR(A218),MONTH(A218),1))</f>
        <v/>
      </c>
      <c r="H218" s="8" t="n">
        <f aca="false">IF(OR(A218="",E218="перенос",E218="отмена вовремя"),0,MAX(0,D218-F218))</f>
        <v>0</v>
      </c>
    </row>
    <row r="219" customFormat="false" ht="15" hidden="false" customHeight="false" outlineLevel="0" collapsed="false">
      <c r="A219" s="10"/>
      <c r="B219" s="9"/>
      <c r="C219" s="9"/>
      <c r="D219" s="13"/>
      <c r="E219" s="9"/>
      <c r="F219" s="13"/>
      <c r="G219" s="12" t="str">
        <f aca="false">IF(A219="","",DATE(YEAR(A219),MONTH(A219),1))</f>
        <v/>
      </c>
      <c r="H219" s="8" t="n">
        <f aca="false">IF(OR(A219="",E219="перенос",E219="отмена вовремя"),0,MAX(0,D219-F219))</f>
        <v>0</v>
      </c>
    </row>
    <row r="220" customFormat="false" ht="15" hidden="false" customHeight="false" outlineLevel="0" collapsed="false">
      <c r="A220" s="10"/>
      <c r="B220" s="9"/>
      <c r="C220" s="9"/>
      <c r="D220" s="13"/>
      <c r="E220" s="9"/>
      <c r="F220" s="13"/>
      <c r="G220" s="12" t="str">
        <f aca="false">IF(A220="","",DATE(YEAR(A220),MONTH(A220),1))</f>
        <v/>
      </c>
      <c r="H220" s="8" t="n">
        <f aca="false">IF(OR(A220="",E220="перенос",E220="отмена вовремя"),0,MAX(0,D220-F220))</f>
        <v>0</v>
      </c>
    </row>
    <row r="221" customFormat="false" ht="15" hidden="false" customHeight="false" outlineLevel="0" collapsed="false">
      <c r="A221" s="10"/>
      <c r="B221" s="9"/>
      <c r="C221" s="9"/>
      <c r="D221" s="13"/>
      <c r="E221" s="9"/>
      <c r="F221" s="13"/>
      <c r="G221" s="12" t="str">
        <f aca="false">IF(A221="","",DATE(YEAR(A221),MONTH(A221),1))</f>
        <v/>
      </c>
      <c r="H221" s="8" t="n">
        <f aca="false">IF(OR(A221="",E221="перенос",E221="отмена вовремя"),0,MAX(0,D221-F221))</f>
        <v>0</v>
      </c>
    </row>
    <row r="222" customFormat="false" ht="15" hidden="false" customHeight="false" outlineLevel="0" collapsed="false">
      <c r="A222" s="10"/>
      <c r="B222" s="9"/>
      <c r="C222" s="9"/>
      <c r="D222" s="13"/>
      <c r="E222" s="9"/>
      <c r="F222" s="13"/>
      <c r="G222" s="12" t="str">
        <f aca="false">IF(A222="","",DATE(YEAR(A222),MONTH(A222),1))</f>
        <v/>
      </c>
      <c r="H222" s="8" t="n">
        <f aca="false">IF(OR(A222="",E222="перенос",E222="отмена вовремя"),0,MAX(0,D222-F222))</f>
        <v>0</v>
      </c>
    </row>
    <row r="223" customFormat="false" ht="15" hidden="false" customHeight="false" outlineLevel="0" collapsed="false">
      <c r="A223" s="10"/>
      <c r="B223" s="9"/>
      <c r="C223" s="9"/>
      <c r="D223" s="13"/>
      <c r="E223" s="9"/>
      <c r="F223" s="13"/>
      <c r="G223" s="12" t="str">
        <f aca="false">IF(A223="","",DATE(YEAR(A223),MONTH(A223),1))</f>
        <v/>
      </c>
      <c r="H223" s="8" t="n">
        <f aca="false">IF(OR(A223="",E223="перенос",E223="отмена вовремя"),0,MAX(0,D223-F223))</f>
        <v>0</v>
      </c>
    </row>
    <row r="224" customFormat="false" ht="15" hidden="false" customHeight="false" outlineLevel="0" collapsed="false">
      <c r="A224" s="10"/>
      <c r="B224" s="9"/>
      <c r="C224" s="9"/>
      <c r="D224" s="13"/>
      <c r="E224" s="9"/>
      <c r="F224" s="13"/>
      <c r="G224" s="12" t="str">
        <f aca="false">IF(A224="","",DATE(YEAR(A224),MONTH(A224),1))</f>
        <v/>
      </c>
      <c r="H224" s="8" t="n">
        <f aca="false">IF(OR(A224="",E224="перенос",E224="отмена вовремя"),0,MAX(0,D224-F224))</f>
        <v>0</v>
      </c>
    </row>
    <row r="225" customFormat="false" ht="15" hidden="false" customHeight="false" outlineLevel="0" collapsed="false">
      <c r="A225" s="10"/>
      <c r="B225" s="9"/>
      <c r="C225" s="9"/>
      <c r="D225" s="13"/>
      <c r="E225" s="9"/>
      <c r="F225" s="13"/>
      <c r="G225" s="12" t="str">
        <f aca="false">IF(A225="","",DATE(YEAR(A225),MONTH(A225),1))</f>
        <v/>
      </c>
      <c r="H225" s="8" t="n">
        <f aca="false">IF(OR(A225="",E225="перенос",E225="отмена вовремя"),0,MAX(0,D225-F225))</f>
        <v>0</v>
      </c>
    </row>
    <row r="226" customFormat="false" ht="15" hidden="false" customHeight="false" outlineLevel="0" collapsed="false">
      <c r="A226" s="10"/>
      <c r="B226" s="9"/>
      <c r="C226" s="9"/>
      <c r="D226" s="13"/>
      <c r="E226" s="9"/>
      <c r="F226" s="13"/>
      <c r="G226" s="12" t="str">
        <f aca="false">IF(A226="","",DATE(YEAR(A226),MONTH(A226),1))</f>
        <v/>
      </c>
      <c r="H226" s="8" t="n">
        <f aca="false">IF(OR(A226="",E226="перенос",E226="отмена вовремя"),0,MAX(0,D226-F226))</f>
        <v>0</v>
      </c>
    </row>
    <row r="227" customFormat="false" ht="15" hidden="false" customHeight="false" outlineLevel="0" collapsed="false">
      <c r="A227" s="10"/>
      <c r="B227" s="9"/>
      <c r="C227" s="9"/>
      <c r="D227" s="13"/>
      <c r="E227" s="9"/>
      <c r="F227" s="13"/>
      <c r="G227" s="12" t="str">
        <f aca="false">IF(A227="","",DATE(YEAR(A227),MONTH(A227),1))</f>
        <v/>
      </c>
      <c r="H227" s="8" t="n">
        <f aca="false">IF(OR(A227="",E227="перенос",E227="отмена вовремя"),0,MAX(0,D227-F227))</f>
        <v>0</v>
      </c>
    </row>
    <row r="228" customFormat="false" ht="15" hidden="false" customHeight="false" outlineLevel="0" collapsed="false">
      <c r="A228" s="10"/>
      <c r="B228" s="9"/>
      <c r="C228" s="9"/>
      <c r="D228" s="13"/>
      <c r="E228" s="9"/>
      <c r="F228" s="13"/>
      <c r="G228" s="12" t="str">
        <f aca="false">IF(A228="","",DATE(YEAR(A228),MONTH(A228),1))</f>
        <v/>
      </c>
      <c r="H228" s="8" t="n">
        <f aca="false">IF(OR(A228="",E228="перенос",E228="отмена вовремя"),0,MAX(0,D228-F228))</f>
        <v>0</v>
      </c>
    </row>
    <row r="229" customFormat="false" ht="15" hidden="false" customHeight="false" outlineLevel="0" collapsed="false">
      <c r="A229" s="10"/>
      <c r="B229" s="9"/>
      <c r="C229" s="9"/>
      <c r="D229" s="13"/>
      <c r="E229" s="9"/>
      <c r="F229" s="13"/>
      <c r="G229" s="12" t="str">
        <f aca="false">IF(A229="","",DATE(YEAR(A229),MONTH(A229),1))</f>
        <v/>
      </c>
      <c r="H229" s="8" t="n">
        <f aca="false">IF(OR(A229="",E229="перенос",E229="отмена вовремя"),0,MAX(0,D229-F229))</f>
        <v>0</v>
      </c>
    </row>
    <row r="230" customFormat="false" ht="15" hidden="false" customHeight="false" outlineLevel="0" collapsed="false">
      <c r="A230" s="10"/>
      <c r="B230" s="9"/>
      <c r="C230" s="9"/>
      <c r="D230" s="13"/>
      <c r="E230" s="9"/>
      <c r="F230" s="13"/>
      <c r="G230" s="12" t="str">
        <f aca="false">IF(A230="","",DATE(YEAR(A230),MONTH(A230),1))</f>
        <v/>
      </c>
      <c r="H230" s="8" t="n">
        <f aca="false">IF(OR(A230="",E230="перенос",E230="отмена вовремя"),0,MAX(0,D230-F230))</f>
        <v>0</v>
      </c>
    </row>
    <row r="231" customFormat="false" ht="15" hidden="false" customHeight="false" outlineLevel="0" collapsed="false">
      <c r="A231" s="10"/>
      <c r="B231" s="9"/>
      <c r="C231" s="9"/>
      <c r="D231" s="13"/>
      <c r="E231" s="9"/>
      <c r="F231" s="13"/>
      <c r="G231" s="12" t="str">
        <f aca="false">IF(A231="","",DATE(YEAR(A231),MONTH(A231),1))</f>
        <v/>
      </c>
      <c r="H231" s="8" t="n">
        <f aca="false">IF(OR(A231="",E231="перенос",E231="отмена вовремя"),0,MAX(0,D231-F231))</f>
        <v>0</v>
      </c>
    </row>
    <row r="232" customFormat="false" ht="15" hidden="false" customHeight="false" outlineLevel="0" collapsed="false">
      <c r="A232" s="10"/>
      <c r="B232" s="9"/>
      <c r="C232" s="9"/>
      <c r="D232" s="13"/>
      <c r="E232" s="9"/>
      <c r="F232" s="13"/>
      <c r="G232" s="12" t="str">
        <f aca="false">IF(A232="","",DATE(YEAR(A232),MONTH(A232),1))</f>
        <v/>
      </c>
      <c r="H232" s="8" t="n">
        <f aca="false">IF(OR(A232="",E232="перенос",E232="отмена вовремя"),0,MAX(0,D232-F232))</f>
        <v>0</v>
      </c>
    </row>
    <row r="233" customFormat="false" ht="15" hidden="false" customHeight="false" outlineLevel="0" collapsed="false">
      <c r="A233" s="10"/>
      <c r="B233" s="9"/>
      <c r="C233" s="9"/>
      <c r="D233" s="13"/>
      <c r="E233" s="9"/>
      <c r="F233" s="13"/>
      <c r="G233" s="12" t="str">
        <f aca="false">IF(A233="","",DATE(YEAR(A233),MONTH(A233),1))</f>
        <v/>
      </c>
      <c r="H233" s="8" t="n">
        <f aca="false">IF(OR(A233="",E233="перенос",E233="отмена вовремя"),0,MAX(0,D233-F233))</f>
        <v>0</v>
      </c>
    </row>
    <row r="234" customFormat="false" ht="15" hidden="false" customHeight="false" outlineLevel="0" collapsed="false">
      <c r="A234" s="10"/>
      <c r="B234" s="9"/>
      <c r="C234" s="9"/>
      <c r="D234" s="13"/>
      <c r="E234" s="9"/>
      <c r="F234" s="13"/>
      <c r="G234" s="12" t="str">
        <f aca="false">IF(A234="","",DATE(YEAR(A234),MONTH(A234),1))</f>
        <v/>
      </c>
      <c r="H234" s="8" t="n">
        <f aca="false">IF(OR(A234="",E234="перенос",E234="отмена вовремя"),0,MAX(0,D234-F234))</f>
        <v>0</v>
      </c>
    </row>
    <row r="235" customFormat="false" ht="15" hidden="false" customHeight="false" outlineLevel="0" collapsed="false">
      <c r="A235" s="10"/>
      <c r="B235" s="9"/>
      <c r="C235" s="9"/>
      <c r="D235" s="13"/>
      <c r="E235" s="9"/>
      <c r="F235" s="13"/>
      <c r="G235" s="12" t="str">
        <f aca="false">IF(A235="","",DATE(YEAR(A235),MONTH(A235),1))</f>
        <v/>
      </c>
      <c r="H235" s="8" t="n">
        <f aca="false">IF(OR(A235="",E235="перенос",E235="отмена вовремя"),0,MAX(0,D235-F235))</f>
        <v>0</v>
      </c>
    </row>
    <row r="236" customFormat="false" ht="15" hidden="false" customHeight="false" outlineLevel="0" collapsed="false">
      <c r="A236" s="10"/>
      <c r="B236" s="9"/>
      <c r="C236" s="9"/>
      <c r="D236" s="13"/>
      <c r="E236" s="9"/>
      <c r="F236" s="13"/>
      <c r="G236" s="12" t="str">
        <f aca="false">IF(A236="","",DATE(YEAR(A236),MONTH(A236),1))</f>
        <v/>
      </c>
      <c r="H236" s="8" t="n">
        <f aca="false">IF(OR(A236="",E236="перенос",E236="отмена вовремя"),0,MAX(0,D236-F236))</f>
        <v>0</v>
      </c>
    </row>
    <row r="237" customFormat="false" ht="15" hidden="false" customHeight="false" outlineLevel="0" collapsed="false">
      <c r="A237" s="10"/>
      <c r="B237" s="9"/>
      <c r="C237" s="9"/>
      <c r="D237" s="13"/>
      <c r="E237" s="9"/>
      <c r="F237" s="13"/>
      <c r="G237" s="12" t="str">
        <f aca="false">IF(A237="","",DATE(YEAR(A237),MONTH(A237),1))</f>
        <v/>
      </c>
      <c r="H237" s="8" t="n">
        <f aca="false">IF(OR(A237="",E237="перенос",E237="отмена вовремя"),0,MAX(0,D237-F237))</f>
        <v>0</v>
      </c>
    </row>
    <row r="238" customFormat="false" ht="15" hidden="false" customHeight="false" outlineLevel="0" collapsed="false">
      <c r="A238" s="10"/>
      <c r="B238" s="9"/>
      <c r="C238" s="9"/>
      <c r="D238" s="13"/>
      <c r="E238" s="9"/>
      <c r="F238" s="13"/>
      <c r="G238" s="12" t="str">
        <f aca="false">IF(A238="","",DATE(YEAR(A238),MONTH(A238),1))</f>
        <v/>
      </c>
      <c r="H238" s="8" t="n">
        <f aca="false">IF(OR(A238="",E238="перенос",E238="отмена вовремя"),0,MAX(0,D238-F238))</f>
        <v>0</v>
      </c>
    </row>
    <row r="239" customFormat="false" ht="15" hidden="false" customHeight="false" outlineLevel="0" collapsed="false">
      <c r="A239" s="10"/>
      <c r="B239" s="9"/>
      <c r="C239" s="9"/>
      <c r="D239" s="13"/>
      <c r="E239" s="9"/>
      <c r="F239" s="13"/>
      <c r="G239" s="12" t="str">
        <f aca="false">IF(A239="","",DATE(YEAR(A239),MONTH(A239),1))</f>
        <v/>
      </c>
      <c r="H239" s="8" t="n">
        <f aca="false">IF(OR(A239="",E239="перенос",E239="отмена вовремя"),0,MAX(0,D239-F239))</f>
        <v>0</v>
      </c>
    </row>
    <row r="240" customFormat="false" ht="15" hidden="false" customHeight="false" outlineLevel="0" collapsed="false">
      <c r="A240" s="10"/>
      <c r="B240" s="9"/>
      <c r="C240" s="9"/>
      <c r="D240" s="13"/>
      <c r="E240" s="9"/>
      <c r="F240" s="13"/>
      <c r="G240" s="12" t="str">
        <f aca="false">IF(A240="","",DATE(YEAR(A240),MONTH(A240),1))</f>
        <v/>
      </c>
      <c r="H240" s="8" t="n">
        <f aca="false">IF(OR(A240="",E240="перенос",E240="отмена вовремя"),0,MAX(0,D240-F240))</f>
        <v>0</v>
      </c>
    </row>
    <row r="241" customFormat="false" ht="15" hidden="false" customHeight="false" outlineLevel="0" collapsed="false">
      <c r="A241" s="10"/>
      <c r="B241" s="9"/>
      <c r="C241" s="9"/>
      <c r="D241" s="13"/>
      <c r="E241" s="9"/>
      <c r="F241" s="13"/>
      <c r="G241" s="12" t="str">
        <f aca="false">IF(A241="","",DATE(YEAR(A241),MONTH(A241),1))</f>
        <v/>
      </c>
      <c r="H241" s="8" t="n">
        <f aca="false">IF(OR(A241="",E241="перенос",E241="отмена вовремя"),0,MAX(0,D241-F241))</f>
        <v>0</v>
      </c>
    </row>
    <row r="242" customFormat="false" ht="15" hidden="false" customHeight="false" outlineLevel="0" collapsed="false">
      <c r="A242" s="10"/>
      <c r="B242" s="9"/>
      <c r="C242" s="9"/>
      <c r="D242" s="13"/>
      <c r="E242" s="9"/>
      <c r="F242" s="13"/>
      <c r="G242" s="12" t="str">
        <f aca="false">IF(A242="","",DATE(YEAR(A242),MONTH(A242),1))</f>
        <v/>
      </c>
      <c r="H242" s="8" t="n">
        <f aca="false">IF(OR(A242="",E242="перенос",E242="отмена вовремя"),0,MAX(0,D242-F242))</f>
        <v>0</v>
      </c>
    </row>
    <row r="243" customFormat="false" ht="15" hidden="false" customHeight="false" outlineLevel="0" collapsed="false">
      <c r="A243" s="10"/>
      <c r="B243" s="9"/>
      <c r="C243" s="9"/>
      <c r="D243" s="13"/>
      <c r="E243" s="9"/>
      <c r="F243" s="13"/>
      <c r="G243" s="12" t="str">
        <f aca="false">IF(A243="","",DATE(YEAR(A243),MONTH(A243),1))</f>
        <v/>
      </c>
      <c r="H243" s="8" t="n">
        <f aca="false">IF(OR(A243="",E243="перенос",E243="отмена вовремя"),0,MAX(0,D243-F243))</f>
        <v>0</v>
      </c>
    </row>
    <row r="244" customFormat="false" ht="15" hidden="false" customHeight="false" outlineLevel="0" collapsed="false">
      <c r="A244" s="10"/>
      <c r="B244" s="9"/>
      <c r="C244" s="9"/>
      <c r="D244" s="13"/>
      <c r="E244" s="9"/>
      <c r="F244" s="13"/>
      <c r="G244" s="12" t="str">
        <f aca="false">IF(A244="","",DATE(YEAR(A244),MONTH(A244),1))</f>
        <v/>
      </c>
      <c r="H244" s="8" t="n">
        <f aca="false">IF(OR(A244="",E244="перенос",E244="отмена вовремя"),0,MAX(0,D244-F244))</f>
        <v>0</v>
      </c>
    </row>
    <row r="245" customFormat="false" ht="15" hidden="false" customHeight="false" outlineLevel="0" collapsed="false">
      <c r="A245" s="10"/>
      <c r="B245" s="9"/>
      <c r="C245" s="9"/>
      <c r="D245" s="13"/>
      <c r="E245" s="9"/>
      <c r="F245" s="13"/>
      <c r="G245" s="12" t="str">
        <f aca="false">IF(A245="","",DATE(YEAR(A245),MONTH(A245),1))</f>
        <v/>
      </c>
      <c r="H245" s="8" t="n">
        <f aca="false">IF(OR(A245="",E245="перенос",E245="отмена вовремя"),0,MAX(0,D245-F245))</f>
        <v>0</v>
      </c>
    </row>
    <row r="246" customFormat="false" ht="15" hidden="false" customHeight="false" outlineLevel="0" collapsed="false">
      <c r="A246" s="10"/>
      <c r="B246" s="9"/>
      <c r="C246" s="9"/>
      <c r="D246" s="13"/>
      <c r="E246" s="9"/>
      <c r="F246" s="13"/>
      <c r="G246" s="12" t="str">
        <f aca="false">IF(A246="","",DATE(YEAR(A246),MONTH(A246),1))</f>
        <v/>
      </c>
      <c r="H246" s="8" t="n">
        <f aca="false">IF(OR(A246="",E246="перенос",E246="отмена вовремя"),0,MAX(0,D246-F246))</f>
        <v>0</v>
      </c>
    </row>
    <row r="247" customFormat="false" ht="15" hidden="false" customHeight="false" outlineLevel="0" collapsed="false">
      <c r="A247" s="10"/>
      <c r="B247" s="9"/>
      <c r="C247" s="9"/>
      <c r="D247" s="13"/>
      <c r="E247" s="9"/>
      <c r="F247" s="13"/>
      <c r="G247" s="12" t="str">
        <f aca="false">IF(A247="","",DATE(YEAR(A247),MONTH(A247),1))</f>
        <v/>
      </c>
      <c r="H247" s="8" t="n">
        <f aca="false">IF(OR(A247="",E247="перенос",E247="отмена вовремя"),0,MAX(0,D247-F247))</f>
        <v>0</v>
      </c>
    </row>
    <row r="248" customFormat="false" ht="15" hidden="false" customHeight="false" outlineLevel="0" collapsed="false">
      <c r="A248" s="10"/>
      <c r="B248" s="9"/>
      <c r="C248" s="9"/>
      <c r="D248" s="13"/>
      <c r="E248" s="9"/>
      <c r="F248" s="13"/>
      <c r="G248" s="12" t="str">
        <f aca="false">IF(A248="","",DATE(YEAR(A248),MONTH(A248),1))</f>
        <v/>
      </c>
      <c r="H248" s="8" t="n">
        <f aca="false">IF(OR(A248="",E248="перенос",E248="отмена вовремя"),0,MAX(0,D248-F248))</f>
        <v>0</v>
      </c>
    </row>
    <row r="249" customFormat="false" ht="15" hidden="false" customHeight="false" outlineLevel="0" collapsed="false">
      <c r="A249" s="10"/>
      <c r="B249" s="9"/>
      <c r="C249" s="9"/>
      <c r="D249" s="13"/>
      <c r="E249" s="9"/>
      <c r="F249" s="13"/>
      <c r="G249" s="12" t="str">
        <f aca="false">IF(A249="","",DATE(YEAR(A249),MONTH(A249),1))</f>
        <v/>
      </c>
      <c r="H249" s="8" t="n">
        <f aca="false">IF(OR(A249="",E249="перенос",E249="отмена вовремя"),0,MAX(0,D249-F249))</f>
        <v>0</v>
      </c>
    </row>
    <row r="250" customFormat="false" ht="15" hidden="false" customHeight="false" outlineLevel="0" collapsed="false">
      <c r="A250" s="10"/>
      <c r="B250" s="9"/>
      <c r="C250" s="9"/>
      <c r="D250" s="13"/>
      <c r="E250" s="9"/>
      <c r="F250" s="13"/>
      <c r="G250" s="12" t="str">
        <f aca="false">IF(A250="","",DATE(YEAR(A250),MONTH(A250),1))</f>
        <v/>
      </c>
      <c r="H250" s="8" t="n">
        <f aca="false">IF(OR(A250="",E250="перенос",E250="отмена вовремя"),0,MAX(0,D250-F250))</f>
        <v>0</v>
      </c>
    </row>
    <row r="251" customFormat="false" ht="15" hidden="false" customHeight="false" outlineLevel="0" collapsed="false">
      <c r="A251" s="10"/>
      <c r="B251" s="9"/>
      <c r="C251" s="9"/>
      <c r="D251" s="13"/>
      <c r="E251" s="9"/>
      <c r="F251" s="13"/>
      <c r="G251" s="12" t="str">
        <f aca="false">IF(A251="","",DATE(YEAR(A251),MONTH(A251),1))</f>
        <v/>
      </c>
      <c r="H251" s="8" t="n">
        <f aca="false">IF(OR(A251="",E251="перенос",E251="отмена вовремя"),0,MAX(0,D251-F251))</f>
        <v>0</v>
      </c>
    </row>
    <row r="252" customFormat="false" ht="15" hidden="false" customHeight="false" outlineLevel="0" collapsed="false">
      <c r="A252" s="10"/>
      <c r="B252" s="9"/>
      <c r="C252" s="9"/>
      <c r="D252" s="13"/>
      <c r="E252" s="9"/>
      <c r="F252" s="13"/>
      <c r="G252" s="12" t="str">
        <f aca="false">IF(A252="","",DATE(YEAR(A252),MONTH(A252),1))</f>
        <v/>
      </c>
      <c r="H252" s="8" t="n">
        <f aca="false">IF(OR(A252="",E252="перенос",E252="отмена вовремя"),0,MAX(0,D252-F252))</f>
        <v>0</v>
      </c>
    </row>
    <row r="253" customFormat="false" ht="15" hidden="false" customHeight="false" outlineLevel="0" collapsed="false">
      <c r="A253" s="10"/>
      <c r="B253" s="9"/>
      <c r="C253" s="9"/>
      <c r="D253" s="13"/>
      <c r="E253" s="9"/>
      <c r="F253" s="13"/>
      <c r="G253" s="12" t="str">
        <f aca="false">IF(A253="","",DATE(YEAR(A253),MONTH(A253),1))</f>
        <v/>
      </c>
      <c r="H253" s="8" t="n">
        <f aca="false">IF(OR(A253="",E253="перенос",E253="отмена вовремя"),0,MAX(0,D253-F253))</f>
        <v>0</v>
      </c>
    </row>
    <row r="254" customFormat="false" ht="15" hidden="false" customHeight="false" outlineLevel="0" collapsed="false">
      <c r="A254" s="10"/>
      <c r="B254" s="9"/>
      <c r="C254" s="9"/>
      <c r="D254" s="13"/>
      <c r="E254" s="9"/>
      <c r="F254" s="13"/>
      <c r="G254" s="12" t="str">
        <f aca="false">IF(A254="","",DATE(YEAR(A254),MONTH(A254),1))</f>
        <v/>
      </c>
      <c r="H254" s="8" t="n">
        <f aca="false">IF(OR(A254="",E254="перенос",E254="отмена вовремя"),0,MAX(0,D254-F254))</f>
        <v>0</v>
      </c>
    </row>
    <row r="255" customFormat="false" ht="15" hidden="false" customHeight="false" outlineLevel="0" collapsed="false">
      <c r="A255" s="10"/>
      <c r="B255" s="9"/>
      <c r="C255" s="9"/>
      <c r="D255" s="13"/>
      <c r="E255" s="9"/>
      <c r="F255" s="13"/>
      <c r="G255" s="12" t="str">
        <f aca="false">IF(A255="","",DATE(YEAR(A255),MONTH(A255),1))</f>
        <v/>
      </c>
      <c r="H255" s="8" t="n">
        <f aca="false">IF(OR(A255="",E255="перенос",E255="отмена вовремя"),0,MAX(0,D255-F255))</f>
        <v>0</v>
      </c>
    </row>
    <row r="256" customFormat="false" ht="15" hidden="false" customHeight="false" outlineLevel="0" collapsed="false">
      <c r="A256" s="10"/>
      <c r="B256" s="9"/>
      <c r="C256" s="9"/>
      <c r="D256" s="13"/>
      <c r="E256" s="9"/>
      <c r="F256" s="13"/>
      <c r="G256" s="12" t="str">
        <f aca="false">IF(A256="","",DATE(YEAR(A256),MONTH(A256),1))</f>
        <v/>
      </c>
      <c r="H256" s="8" t="n">
        <f aca="false">IF(OR(A256="",E256="перенос",E256="отмена вовремя"),0,MAX(0,D256-F256))</f>
        <v>0</v>
      </c>
    </row>
    <row r="257" customFormat="false" ht="15" hidden="false" customHeight="false" outlineLevel="0" collapsed="false">
      <c r="A257" s="10"/>
      <c r="B257" s="9"/>
      <c r="C257" s="9"/>
      <c r="D257" s="13"/>
      <c r="E257" s="9"/>
      <c r="F257" s="13"/>
      <c r="G257" s="12" t="str">
        <f aca="false">IF(A257="","",DATE(YEAR(A257),MONTH(A257),1))</f>
        <v/>
      </c>
      <c r="H257" s="8" t="n">
        <f aca="false">IF(OR(A257="",E257="перенос",E257="отмена вовремя"),0,MAX(0,D257-F257))</f>
        <v>0</v>
      </c>
    </row>
    <row r="258" customFormat="false" ht="15" hidden="false" customHeight="false" outlineLevel="0" collapsed="false">
      <c r="A258" s="10"/>
      <c r="B258" s="9"/>
      <c r="C258" s="9"/>
      <c r="D258" s="13"/>
      <c r="E258" s="9"/>
      <c r="F258" s="13"/>
      <c r="G258" s="12" t="str">
        <f aca="false">IF(A258="","",DATE(YEAR(A258),MONTH(A258),1))</f>
        <v/>
      </c>
      <c r="H258" s="8" t="n">
        <f aca="false">IF(OR(A258="",E258="перенос",E258="отмена вовремя"),0,MAX(0,D258-F258))</f>
        <v>0</v>
      </c>
    </row>
    <row r="259" customFormat="false" ht="15" hidden="false" customHeight="false" outlineLevel="0" collapsed="false">
      <c r="A259" s="10"/>
      <c r="B259" s="9"/>
      <c r="C259" s="9"/>
      <c r="D259" s="13"/>
      <c r="E259" s="9"/>
      <c r="F259" s="13"/>
      <c r="G259" s="12" t="str">
        <f aca="false">IF(A259="","",DATE(YEAR(A259),MONTH(A259),1))</f>
        <v/>
      </c>
      <c r="H259" s="8" t="n">
        <f aca="false">IF(OR(A259="",E259="перенос",E259="отмена вовремя"),0,MAX(0,D259-F259))</f>
        <v>0</v>
      </c>
    </row>
    <row r="260" customFormat="false" ht="15" hidden="false" customHeight="false" outlineLevel="0" collapsed="false">
      <c r="A260" s="10"/>
      <c r="B260" s="9"/>
      <c r="C260" s="9"/>
      <c r="D260" s="13"/>
      <c r="E260" s="9"/>
      <c r="F260" s="13"/>
      <c r="G260" s="12" t="str">
        <f aca="false">IF(A260="","",DATE(YEAR(A260),MONTH(A260),1))</f>
        <v/>
      </c>
      <c r="H260" s="8" t="n">
        <f aca="false">IF(OR(A260="",E260="перенос",E260="отмена вовремя"),0,MAX(0,D260-F260))</f>
        <v>0</v>
      </c>
    </row>
    <row r="261" customFormat="false" ht="15" hidden="false" customHeight="false" outlineLevel="0" collapsed="false">
      <c r="A261" s="10"/>
      <c r="B261" s="9"/>
      <c r="C261" s="9"/>
      <c r="D261" s="13"/>
      <c r="E261" s="9"/>
      <c r="F261" s="13"/>
      <c r="G261" s="12" t="str">
        <f aca="false">IF(A261="","",DATE(YEAR(A261),MONTH(A261),1))</f>
        <v/>
      </c>
      <c r="H261" s="8" t="n">
        <f aca="false">IF(OR(A261="",E261="перенос",E261="отмена вовремя"),0,MAX(0,D261-F261))</f>
        <v>0</v>
      </c>
    </row>
    <row r="262" customFormat="false" ht="15" hidden="false" customHeight="false" outlineLevel="0" collapsed="false">
      <c r="A262" s="10"/>
      <c r="B262" s="9"/>
      <c r="C262" s="9"/>
      <c r="D262" s="13"/>
      <c r="E262" s="9"/>
      <c r="F262" s="13"/>
      <c r="G262" s="12" t="str">
        <f aca="false">IF(A262="","",DATE(YEAR(A262),MONTH(A262),1))</f>
        <v/>
      </c>
      <c r="H262" s="8" t="n">
        <f aca="false">IF(OR(A262="",E262="перенос",E262="отмена вовремя"),0,MAX(0,D262-F262))</f>
        <v>0</v>
      </c>
    </row>
    <row r="263" customFormat="false" ht="15" hidden="false" customHeight="false" outlineLevel="0" collapsed="false">
      <c r="A263" s="10"/>
      <c r="B263" s="9"/>
      <c r="C263" s="9"/>
      <c r="D263" s="13"/>
      <c r="E263" s="9"/>
      <c r="F263" s="13"/>
      <c r="G263" s="12" t="str">
        <f aca="false">IF(A263="","",DATE(YEAR(A263),MONTH(A263),1))</f>
        <v/>
      </c>
      <c r="H263" s="8" t="n">
        <f aca="false">IF(OR(A263="",E263="перенос",E263="отмена вовремя"),0,MAX(0,D263-F263))</f>
        <v>0</v>
      </c>
    </row>
    <row r="264" customFormat="false" ht="15" hidden="false" customHeight="false" outlineLevel="0" collapsed="false">
      <c r="A264" s="10"/>
      <c r="B264" s="9"/>
      <c r="C264" s="9"/>
      <c r="D264" s="13"/>
      <c r="E264" s="9"/>
      <c r="F264" s="13"/>
      <c r="G264" s="12" t="str">
        <f aca="false">IF(A264="","",DATE(YEAR(A264),MONTH(A264),1))</f>
        <v/>
      </c>
      <c r="H264" s="8" t="n">
        <f aca="false">IF(OR(A264="",E264="перенос",E264="отмена вовремя"),0,MAX(0,D264-F264))</f>
        <v>0</v>
      </c>
    </row>
    <row r="265" customFormat="false" ht="15" hidden="false" customHeight="false" outlineLevel="0" collapsed="false">
      <c r="A265" s="10"/>
      <c r="B265" s="9"/>
      <c r="C265" s="9"/>
      <c r="D265" s="13"/>
      <c r="E265" s="9"/>
      <c r="F265" s="13"/>
      <c r="G265" s="12" t="str">
        <f aca="false">IF(A265="","",DATE(YEAR(A265),MONTH(A265),1))</f>
        <v/>
      </c>
      <c r="H265" s="8" t="n">
        <f aca="false">IF(OR(A265="",E265="перенос",E265="отмена вовремя"),0,MAX(0,D265-F265))</f>
        <v>0</v>
      </c>
    </row>
    <row r="266" customFormat="false" ht="15" hidden="false" customHeight="false" outlineLevel="0" collapsed="false">
      <c r="A266" s="10"/>
      <c r="B266" s="9"/>
      <c r="C266" s="9"/>
      <c r="D266" s="13"/>
      <c r="E266" s="9"/>
      <c r="F266" s="13"/>
      <c r="G266" s="12" t="str">
        <f aca="false">IF(A266="","",DATE(YEAR(A266),MONTH(A266),1))</f>
        <v/>
      </c>
      <c r="H266" s="8" t="n">
        <f aca="false">IF(OR(A266="",E266="перенос",E266="отмена вовремя"),0,MAX(0,D266-F266))</f>
        <v>0</v>
      </c>
    </row>
    <row r="267" customFormat="false" ht="15" hidden="false" customHeight="false" outlineLevel="0" collapsed="false">
      <c r="A267" s="10"/>
      <c r="B267" s="9"/>
      <c r="C267" s="9"/>
      <c r="D267" s="13"/>
      <c r="E267" s="9"/>
      <c r="F267" s="13"/>
      <c r="G267" s="12" t="str">
        <f aca="false">IF(A267="","",DATE(YEAR(A267),MONTH(A267),1))</f>
        <v/>
      </c>
      <c r="H267" s="8" t="n">
        <f aca="false">IF(OR(A267="",E267="перенос",E267="отмена вовремя"),0,MAX(0,D267-F267))</f>
        <v>0</v>
      </c>
    </row>
    <row r="268" customFormat="false" ht="15" hidden="false" customHeight="false" outlineLevel="0" collapsed="false">
      <c r="A268" s="10"/>
      <c r="B268" s="9"/>
      <c r="C268" s="9"/>
      <c r="D268" s="13"/>
      <c r="E268" s="9"/>
      <c r="F268" s="13"/>
      <c r="G268" s="12" t="str">
        <f aca="false">IF(A268="","",DATE(YEAR(A268),MONTH(A268),1))</f>
        <v/>
      </c>
      <c r="H268" s="8" t="n">
        <f aca="false">IF(OR(A268="",E268="перенос",E268="отмена вовремя"),0,MAX(0,D268-F268))</f>
        <v>0</v>
      </c>
    </row>
    <row r="269" customFormat="false" ht="15" hidden="false" customHeight="false" outlineLevel="0" collapsed="false">
      <c r="A269" s="10"/>
      <c r="B269" s="9"/>
      <c r="C269" s="9"/>
      <c r="D269" s="13"/>
      <c r="E269" s="9"/>
      <c r="F269" s="13"/>
      <c r="G269" s="12" t="str">
        <f aca="false">IF(A269="","",DATE(YEAR(A269),MONTH(A269),1))</f>
        <v/>
      </c>
      <c r="H269" s="8" t="n">
        <f aca="false">IF(OR(A269="",E269="перенос",E269="отмена вовремя"),0,MAX(0,D269-F269))</f>
        <v>0</v>
      </c>
    </row>
    <row r="270" customFormat="false" ht="15" hidden="false" customHeight="false" outlineLevel="0" collapsed="false">
      <c r="A270" s="10"/>
      <c r="B270" s="9"/>
      <c r="C270" s="9"/>
      <c r="D270" s="13"/>
      <c r="E270" s="9"/>
      <c r="F270" s="13"/>
      <c r="G270" s="12" t="str">
        <f aca="false">IF(A270="","",DATE(YEAR(A270),MONTH(A270),1))</f>
        <v/>
      </c>
      <c r="H270" s="8" t="n">
        <f aca="false">IF(OR(A270="",E270="перенос",E270="отмена вовремя"),0,MAX(0,D270-F270))</f>
        <v>0</v>
      </c>
    </row>
    <row r="271" customFormat="false" ht="15" hidden="false" customHeight="false" outlineLevel="0" collapsed="false">
      <c r="A271" s="10"/>
      <c r="B271" s="9"/>
      <c r="C271" s="9"/>
      <c r="D271" s="13"/>
      <c r="E271" s="9"/>
      <c r="F271" s="13"/>
      <c r="G271" s="12" t="str">
        <f aca="false">IF(A271="","",DATE(YEAR(A271),MONTH(A271),1))</f>
        <v/>
      </c>
      <c r="H271" s="8" t="n">
        <f aca="false">IF(OR(A271="",E271="перенос",E271="отмена вовремя"),0,MAX(0,D271-F271))</f>
        <v>0</v>
      </c>
    </row>
    <row r="272" customFormat="false" ht="15" hidden="false" customHeight="false" outlineLevel="0" collapsed="false">
      <c r="A272" s="10"/>
      <c r="B272" s="9"/>
      <c r="C272" s="9"/>
      <c r="D272" s="13"/>
      <c r="E272" s="9"/>
      <c r="F272" s="13"/>
      <c r="G272" s="12" t="str">
        <f aca="false">IF(A272="","",DATE(YEAR(A272),MONTH(A272),1))</f>
        <v/>
      </c>
      <c r="H272" s="8" t="n">
        <f aca="false">IF(OR(A272="",E272="перенос",E272="отмена вовремя"),0,MAX(0,D272-F272))</f>
        <v>0</v>
      </c>
    </row>
    <row r="273" customFormat="false" ht="15" hidden="false" customHeight="false" outlineLevel="0" collapsed="false">
      <c r="A273" s="10"/>
      <c r="B273" s="9"/>
      <c r="C273" s="9"/>
      <c r="D273" s="13"/>
      <c r="E273" s="9"/>
      <c r="F273" s="13"/>
      <c r="G273" s="12" t="str">
        <f aca="false">IF(A273="","",DATE(YEAR(A273),MONTH(A273),1))</f>
        <v/>
      </c>
      <c r="H273" s="8" t="n">
        <f aca="false">IF(OR(A273="",E273="перенос",E273="отмена вовремя"),0,MAX(0,D273-F273))</f>
        <v>0</v>
      </c>
    </row>
    <row r="274" customFormat="false" ht="15" hidden="false" customHeight="false" outlineLevel="0" collapsed="false">
      <c r="A274" s="10"/>
      <c r="B274" s="9"/>
      <c r="C274" s="9"/>
      <c r="D274" s="13"/>
      <c r="E274" s="9"/>
      <c r="F274" s="13"/>
      <c r="G274" s="12" t="str">
        <f aca="false">IF(A274="","",DATE(YEAR(A274),MONTH(A274),1))</f>
        <v/>
      </c>
      <c r="H274" s="8" t="n">
        <f aca="false">IF(OR(A274="",E274="перенос",E274="отмена вовремя"),0,MAX(0,D274-F274))</f>
        <v>0</v>
      </c>
    </row>
    <row r="275" customFormat="false" ht="15" hidden="false" customHeight="false" outlineLevel="0" collapsed="false">
      <c r="A275" s="10"/>
      <c r="B275" s="9"/>
      <c r="C275" s="9"/>
      <c r="D275" s="13"/>
      <c r="E275" s="9"/>
      <c r="F275" s="13"/>
      <c r="G275" s="12" t="str">
        <f aca="false">IF(A275="","",DATE(YEAR(A275),MONTH(A275),1))</f>
        <v/>
      </c>
      <c r="H275" s="8" t="n">
        <f aca="false">IF(OR(A275="",E275="перенос",E275="отмена вовремя"),0,MAX(0,D275-F275))</f>
        <v>0</v>
      </c>
    </row>
    <row r="276" customFormat="false" ht="15" hidden="false" customHeight="false" outlineLevel="0" collapsed="false">
      <c r="A276" s="10"/>
      <c r="B276" s="9"/>
      <c r="C276" s="9"/>
      <c r="D276" s="13"/>
      <c r="E276" s="9"/>
      <c r="F276" s="13"/>
      <c r="G276" s="12" t="str">
        <f aca="false">IF(A276="","",DATE(YEAR(A276),MONTH(A276),1))</f>
        <v/>
      </c>
      <c r="H276" s="8" t="n">
        <f aca="false">IF(OR(A276="",E276="перенос",E276="отмена вовремя"),0,MAX(0,D276-F276))</f>
        <v>0</v>
      </c>
    </row>
    <row r="277" customFormat="false" ht="15" hidden="false" customHeight="false" outlineLevel="0" collapsed="false">
      <c r="A277" s="10"/>
      <c r="B277" s="9"/>
      <c r="C277" s="9"/>
      <c r="D277" s="13"/>
      <c r="E277" s="9"/>
      <c r="F277" s="13"/>
      <c r="G277" s="12" t="str">
        <f aca="false">IF(A277="","",DATE(YEAR(A277),MONTH(A277),1))</f>
        <v/>
      </c>
      <c r="H277" s="8" t="n">
        <f aca="false">IF(OR(A277="",E277="перенос",E277="отмена вовремя"),0,MAX(0,D277-F277))</f>
        <v>0</v>
      </c>
    </row>
    <row r="278" customFormat="false" ht="15" hidden="false" customHeight="false" outlineLevel="0" collapsed="false">
      <c r="A278" s="10"/>
      <c r="B278" s="9"/>
      <c r="C278" s="9"/>
      <c r="D278" s="13"/>
      <c r="E278" s="9"/>
      <c r="F278" s="13"/>
      <c r="G278" s="12" t="str">
        <f aca="false">IF(A278="","",DATE(YEAR(A278),MONTH(A278),1))</f>
        <v/>
      </c>
      <c r="H278" s="8" t="n">
        <f aca="false">IF(OR(A278="",E278="перенос",E278="отмена вовремя"),0,MAX(0,D278-F278))</f>
        <v>0</v>
      </c>
    </row>
    <row r="279" customFormat="false" ht="15" hidden="false" customHeight="false" outlineLevel="0" collapsed="false">
      <c r="A279" s="10"/>
      <c r="B279" s="9"/>
      <c r="C279" s="9"/>
      <c r="D279" s="13"/>
      <c r="E279" s="9"/>
      <c r="F279" s="13"/>
      <c r="G279" s="12" t="str">
        <f aca="false">IF(A279="","",DATE(YEAR(A279),MONTH(A279),1))</f>
        <v/>
      </c>
      <c r="H279" s="8" t="n">
        <f aca="false">IF(OR(A279="",E279="перенос",E279="отмена вовремя"),0,MAX(0,D279-F279))</f>
        <v>0</v>
      </c>
    </row>
    <row r="280" customFormat="false" ht="15" hidden="false" customHeight="false" outlineLevel="0" collapsed="false">
      <c r="A280" s="10"/>
      <c r="B280" s="9"/>
      <c r="C280" s="9"/>
      <c r="D280" s="13"/>
      <c r="E280" s="9"/>
      <c r="F280" s="13"/>
      <c r="G280" s="12" t="str">
        <f aca="false">IF(A280="","",DATE(YEAR(A280),MONTH(A280),1))</f>
        <v/>
      </c>
      <c r="H280" s="8" t="n">
        <f aca="false">IF(OR(A280="",E280="перенос",E280="отмена вовремя"),0,MAX(0,D280-F280))</f>
        <v>0</v>
      </c>
    </row>
    <row r="281" customFormat="false" ht="15" hidden="false" customHeight="false" outlineLevel="0" collapsed="false">
      <c r="A281" s="10"/>
      <c r="B281" s="9"/>
      <c r="C281" s="9"/>
      <c r="D281" s="13"/>
      <c r="E281" s="9"/>
      <c r="F281" s="13"/>
      <c r="G281" s="12" t="str">
        <f aca="false">IF(A281="","",DATE(YEAR(A281),MONTH(A281),1))</f>
        <v/>
      </c>
      <c r="H281" s="8" t="n">
        <f aca="false">IF(OR(A281="",E281="перенос",E281="отмена вовремя"),0,MAX(0,D281-F281))</f>
        <v>0</v>
      </c>
    </row>
    <row r="282" customFormat="false" ht="15" hidden="false" customHeight="false" outlineLevel="0" collapsed="false">
      <c r="A282" s="10"/>
      <c r="B282" s="9"/>
      <c r="C282" s="9"/>
      <c r="D282" s="13"/>
      <c r="E282" s="9"/>
      <c r="F282" s="13"/>
      <c r="G282" s="12" t="str">
        <f aca="false">IF(A282="","",DATE(YEAR(A282),MONTH(A282),1))</f>
        <v/>
      </c>
      <c r="H282" s="8" t="n">
        <f aca="false">IF(OR(A282="",E282="перенос",E282="отмена вовремя"),0,MAX(0,D282-F282))</f>
        <v>0</v>
      </c>
    </row>
    <row r="283" customFormat="false" ht="15" hidden="false" customHeight="false" outlineLevel="0" collapsed="false">
      <c r="A283" s="10"/>
      <c r="B283" s="9"/>
      <c r="C283" s="9"/>
      <c r="D283" s="13"/>
      <c r="E283" s="9"/>
      <c r="F283" s="13"/>
      <c r="G283" s="12" t="str">
        <f aca="false">IF(A283="","",DATE(YEAR(A283),MONTH(A283),1))</f>
        <v/>
      </c>
      <c r="H283" s="8" t="n">
        <f aca="false">IF(OR(A283="",E283="перенос",E283="отмена вовремя"),0,MAX(0,D283-F283))</f>
        <v>0</v>
      </c>
    </row>
    <row r="284" customFormat="false" ht="15" hidden="false" customHeight="false" outlineLevel="0" collapsed="false">
      <c r="A284" s="10"/>
      <c r="B284" s="9"/>
      <c r="C284" s="9"/>
      <c r="D284" s="13"/>
      <c r="E284" s="9"/>
      <c r="F284" s="13"/>
      <c r="G284" s="12" t="str">
        <f aca="false">IF(A284="","",DATE(YEAR(A284),MONTH(A284),1))</f>
        <v/>
      </c>
      <c r="H284" s="8" t="n">
        <f aca="false">IF(OR(A284="",E284="перенос",E284="отмена вовремя"),0,MAX(0,D284-F284))</f>
        <v>0</v>
      </c>
    </row>
    <row r="285" customFormat="false" ht="15" hidden="false" customHeight="false" outlineLevel="0" collapsed="false">
      <c r="A285" s="10"/>
      <c r="B285" s="9"/>
      <c r="C285" s="9"/>
      <c r="D285" s="13"/>
      <c r="E285" s="9"/>
      <c r="F285" s="13"/>
      <c r="G285" s="12" t="str">
        <f aca="false">IF(A285="","",DATE(YEAR(A285),MONTH(A285),1))</f>
        <v/>
      </c>
      <c r="H285" s="8" t="n">
        <f aca="false">IF(OR(A285="",E285="перенос",E285="отмена вовремя"),0,MAX(0,D285-F285))</f>
        <v>0</v>
      </c>
    </row>
    <row r="286" customFormat="false" ht="15" hidden="false" customHeight="false" outlineLevel="0" collapsed="false">
      <c r="A286" s="10"/>
      <c r="B286" s="9"/>
      <c r="C286" s="9"/>
      <c r="D286" s="13"/>
      <c r="E286" s="9"/>
      <c r="F286" s="13"/>
      <c r="G286" s="12" t="str">
        <f aca="false">IF(A286="","",DATE(YEAR(A286),MONTH(A286),1))</f>
        <v/>
      </c>
      <c r="H286" s="8" t="n">
        <f aca="false">IF(OR(A286="",E286="перенос",E286="отмена вовремя"),0,MAX(0,D286-F286))</f>
        <v>0</v>
      </c>
    </row>
    <row r="287" customFormat="false" ht="15" hidden="false" customHeight="false" outlineLevel="0" collapsed="false">
      <c r="A287" s="10"/>
      <c r="B287" s="9"/>
      <c r="C287" s="9"/>
      <c r="D287" s="13"/>
      <c r="E287" s="9"/>
      <c r="F287" s="13"/>
      <c r="G287" s="12" t="str">
        <f aca="false">IF(A287="","",DATE(YEAR(A287),MONTH(A287),1))</f>
        <v/>
      </c>
      <c r="H287" s="8" t="n">
        <f aca="false">IF(OR(A287="",E287="перенос",E287="отмена вовремя"),0,MAX(0,D287-F287))</f>
        <v>0</v>
      </c>
    </row>
    <row r="288" customFormat="false" ht="15" hidden="false" customHeight="false" outlineLevel="0" collapsed="false">
      <c r="A288" s="10"/>
      <c r="B288" s="9"/>
      <c r="C288" s="9"/>
      <c r="D288" s="13"/>
      <c r="E288" s="9"/>
      <c r="F288" s="13"/>
      <c r="G288" s="12" t="str">
        <f aca="false">IF(A288="","",DATE(YEAR(A288),MONTH(A288),1))</f>
        <v/>
      </c>
      <c r="H288" s="8" t="n">
        <f aca="false">IF(OR(A288="",E288="перенос",E288="отмена вовремя"),0,MAX(0,D288-F288))</f>
        <v>0</v>
      </c>
    </row>
    <row r="289" customFormat="false" ht="15" hidden="false" customHeight="false" outlineLevel="0" collapsed="false">
      <c r="A289" s="10"/>
      <c r="B289" s="9"/>
      <c r="C289" s="9"/>
      <c r="D289" s="13"/>
      <c r="E289" s="9"/>
      <c r="F289" s="13"/>
      <c r="G289" s="12" t="str">
        <f aca="false">IF(A289="","",DATE(YEAR(A289),MONTH(A289),1))</f>
        <v/>
      </c>
      <c r="H289" s="8" t="n">
        <f aca="false">IF(OR(A289="",E289="перенос",E289="отмена вовремя"),0,MAX(0,D289-F289))</f>
        <v>0</v>
      </c>
    </row>
    <row r="290" customFormat="false" ht="15" hidden="false" customHeight="false" outlineLevel="0" collapsed="false">
      <c r="A290" s="10"/>
      <c r="B290" s="9"/>
      <c r="C290" s="9"/>
      <c r="D290" s="13"/>
      <c r="E290" s="9"/>
      <c r="F290" s="13"/>
      <c r="G290" s="12" t="str">
        <f aca="false">IF(A290="","",DATE(YEAR(A290),MONTH(A290),1))</f>
        <v/>
      </c>
      <c r="H290" s="8" t="n">
        <f aca="false">IF(OR(A290="",E290="перенос",E290="отмена вовремя"),0,MAX(0,D290-F290))</f>
        <v>0</v>
      </c>
    </row>
    <row r="291" customFormat="false" ht="15" hidden="false" customHeight="false" outlineLevel="0" collapsed="false">
      <c r="A291" s="10"/>
      <c r="B291" s="9"/>
      <c r="C291" s="9"/>
      <c r="D291" s="13"/>
      <c r="E291" s="9"/>
      <c r="F291" s="13"/>
      <c r="G291" s="12" t="str">
        <f aca="false">IF(A291="","",DATE(YEAR(A291),MONTH(A291),1))</f>
        <v/>
      </c>
      <c r="H291" s="8" t="n">
        <f aca="false">IF(OR(A291="",E291="перенос",E291="отмена вовремя"),0,MAX(0,D291-F291))</f>
        <v>0</v>
      </c>
    </row>
    <row r="292" customFormat="false" ht="15" hidden="false" customHeight="false" outlineLevel="0" collapsed="false">
      <c r="A292" s="10"/>
      <c r="B292" s="9"/>
      <c r="C292" s="9"/>
      <c r="D292" s="13"/>
      <c r="E292" s="9"/>
      <c r="F292" s="13"/>
      <c r="G292" s="12" t="str">
        <f aca="false">IF(A292="","",DATE(YEAR(A292),MONTH(A292),1))</f>
        <v/>
      </c>
      <c r="H292" s="8" t="n">
        <f aca="false">IF(OR(A292="",E292="перенос",E292="отмена вовремя"),0,MAX(0,D292-F292))</f>
        <v>0</v>
      </c>
    </row>
    <row r="293" customFormat="false" ht="15" hidden="false" customHeight="false" outlineLevel="0" collapsed="false">
      <c r="A293" s="10"/>
      <c r="B293" s="9"/>
      <c r="C293" s="9"/>
      <c r="D293" s="13"/>
      <c r="E293" s="9"/>
      <c r="F293" s="13"/>
      <c r="G293" s="12" t="str">
        <f aca="false">IF(A293="","",DATE(YEAR(A293),MONTH(A293),1))</f>
        <v/>
      </c>
      <c r="H293" s="8" t="n">
        <f aca="false">IF(OR(A293="",E293="перенос",E293="отмена вовремя"),0,MAX(0,D293-F293))</f>
        <v>0</v>
      </c>
    </row>
    <row r="294" customFormat="false" ht="15" hidden="false" customHeight="false" outlineLevel="0" collapsed="false">
      <c r="A294" s="10"/>
      <c r="B294" s="9"/>
      <c r="C294" s="9"/>
      <c r="D294" s="13"/>
      <c r="E294" s="9"/>
      <c r="F294" s="13"/>
      <c r="G294" s="12" t="str">
        <f aca="false">IF(A294="","",DATE(YEAR(A294),MONTH(A294),1))</f>
        <v/>
      </c>
      <c r="H294" s="8" t="n">
        <f aca="false">IF(OR(A294="",E294="перенос",E294="отмена вовремя"),0,MAX(0,D294-F294))</f>
        <v>0</v>
      </c>
    </row>
    <row r="295" customFormat="false" ht="15" hidden="false" customHeight="false" outlineLevel="0" collapsed="false">
      <c r="A295" s="10"/>
      <c r="B295" s="9"/>
      <c r="C295" s="9"/>
      <c r="D295" s="13"/>
      <c r="E295" s="9"/>
      <c r="F295" s="13"/>
      <c r="G295" s="12" t="str">
        <f aca="false">IF(A295="","",DATE(YEAR(A295),MONTH(A295),1))</f>
        <v/>
      </c>
      <c r="H295" s="8" t="n">
        <f aca="false">IF(OR(A295="",E295="перенос",E295="отмена вовремя"),0,MAX(0,D295-F295))</f>
        <v>0</v>
      </c>
    </row>
    <row r="296" customFormat="false" ht="15" hidden="false" customHeight="false" outlineLevel="0" collapsed="false">
      <c r="A296" s="10"/>
      <c r="B296" s="9"/>
      <c r="C296" s="9"/>
      <c r="D296" s="13"/>
      <c r="E296" s="9"/>
      <c r="F296" s="13"/>
      <c r="G296" s="12" t="str">
        <f aca="false">IF(A296="","",DATE(YEAR(A296),MONTH(A296),1))</f>
        <v/>
      </c>
      <c r="H296" s="8" t="n">
        <f aca="false">IF(OR(A296="",E296="перенос",E296="отмена вовремя"),0,MAX(0,D296-F296))</f>
        <v>0</v>
      </c>
    </row>
    <row r="297" customFormat="false" ht="15" hidden="false" customHeight="false" outlineLevel="0" collapsed="false">
      <c r="A297" s="10"/>
      <c r="B297" s="9"/>
      <c r="C297" s="9"/>
      <c r="D297" s="13"/>
      <c r="E297" s="9"/>
      <c r="F297" s="13"/>
      <c r="G297" s="12" t="str">
        <f aca="false">IF(A297="","",DATE(YEAR(A297),MONTH(A297),1))</f>
        <v/>
      </c>
      <c r="H297" s="8" t="n">
        <f aca="false">IF(OR(A297="",E297="перенос",E297="отмена вовремя"),0,MAX(0,D297-F297))</f>
        <v>0</v>
      </c>
    </row>
    <row r="298" customFormat="false" ht="15" hidden="false" customHeight="false" outlineLevel="0" collapsed="false">
      <c r="A298" s="10"/>
      <c r="B298" s="9"/>
      <c r="C298" s="9"/>
      <c r="D298" s="13"/>
      <c r="E298" s="9"/>
      <c r="F298" s="13"/>
      <c r="G298" s="12" t="str">
        <f aca="false">IF(A298="","",DATE(YEAR(A298),MONTH(A298),1))</f>
        <v/>
      </c>
      <c r="H298" s="8" t="n">
        <f aca="false">IF(OR(A298="",E298="перенос",E298="отмена вовремя"),0,MAX(0,D298-F298))</f>
        <v>0</v>
      </c>
    </row>
    <row r="299" customFormat="false" ht="15" hidden="false" customHeight="false" outlineLevel="0" collapsed="false">
      <c r="A299" s="10"/>
      <c r="B299" s="9"/>
      <c r="C299" s="9"/>
      <c r="D299" s="13"/>
      <c r="E299" s="9"/>
      <c r="F299" s="13"/>
      <c r="G299" s="12" t="str">
        <f aca="false">IF(A299="","",DATE(YEAR(A299),MONTH(A299),1))</f>
        <v/>
      </c>
      <c r="H299" s="8" t="n">
        <f aca="false">IF(OR(A299="",E299="перенос",E299="отмена вовремя"),0,MAX(0,D299-F299))</f>
        <v>0</v>
      </c>
    </row>
    <row r="300" customFormat="false" ht="15" hidden="false" customHeight="false" outlineLevel="0" collapsed="false">
      <c r="A300" s="10"/>
      <c r="B300" s="9"/>
      <c r="C300" s="9"/>
      <c r="D300" s="13"/>
      <c r="E300" s="9"/>
      <c r="F300" s="13"/>
      <c r="G300" s="12" t="str">
        <f aca="false">IF(A300="","",DATE(YEAR(A300),MONTH(A300),1))</f>
        <v/>
      </c>
      <c r="H300" s="8" t="n">
        <f aca="false">IF(OR(A300="",E300="перенос",E300="отмена вовремя"),0,MAX(0,D300-F300))</f>
        <v>0</v>
      </c>
    </row>
    <row r="301" customFormat="false" ht="15" hidden="false" customHeight="false" outlineLevel="0" collapsed="false">
      <c r="A301" s="10"/>
      <c r="B301" s="9"/>
      <c r="C301" s="9"/>
      <c r="D301" s="13"/>
      <c r="E301" s="9"/>
      <c r="F301" s="13"/>
      <c r="G301" s="12" t="str">
        <f aca="false">IF(A301="","",DATE(YEAR(A301),MONTH(A301),1))</f>
        <v/>
      </c>
      <c r="H301" s="8" t="n">
        <f aca="false">IF(OR(A301="",E301="перенос",E301="отмена вовремя"),0,MAX(0,D301-F301))</f>
        <v>0</v>
      </c>
    </row>
    <row r="302" customFormat="false" ht="15" hidden="false" customHeight="false" outlineLevel="0" collapsed="false">
      <c r="A302" s="10"/>
      <c r="B302" s="9"/>
      <c r="C302" s="9"/>
      <c r="D302" s="13"/>
      <c r="E302" s="9"/>
      <c r="F302" s="13"/>
      <c r="G302" s="12" t="str">
        <f aca="false">IF(A302="","",DATE(YEAR(A302),MONTH(A302),1))</f>
        <v/>
      </c>
      <c r="H302" s="8" t="n">
        <f aca="false">IF(OR(A302="",E302="перенос",E302="отмена вовремя"),0,MAX(0,D302-F302))</f>
        <v>0</v>
      </c>
    </row>
    <row r="303" customFormat="false" ht="15" hidden="false" customHeight="false" outlineLevel="0" collapsed="false">
      <c r="A303" s="10"/>
      <c r="B303" s="9"/>
      <c r="C303" s="9"/>
      <c r="D303" s="13"/>
      <c r="E303" s="9"/>
      <c r="F303" s="13"/>
      <c r="G303" s="12" t="str">
        <f aca="false">IF(A303="","",DATE(YEAR(A303),MONTH(A303),1))</f>
        <v/>
      </c>
      <c r="H303" s="8" t="n">
        <f aca="false">IF(OR(A303="",E303="перенос",E303="отмена вовремя"),0,MAX(0,D303-F303))</f>
        <v>0</v>
      </c>
    </row>
    <row r="304" customFormat="false" ht="15" hidden="false" customHeight="false" outlineLevel="0" collapsed="false">
      <c r="A304" s="10"/>
      <c r="B304" s="9"/>
      <c r="C304" s="9"/>
      <c r="D304" s="13"/>
      <c r="E304" s="9"/>
      <c r="F304" s="13"/>
      <c r="G304" s="12" t="str">
        <f aca="false">IF(A304="","",DATE(YEAR(A304),MONTH(A304),1))</f>
        <v/>
      </c>
      <c r="H304" s="8" t="n">
        <f aca="false">IF(OR(A304="",E304="перенос",E304="отмена вовремя"),0,MAX(0,D304-F304))</f>
        <v>0</v>
      </c>
    </row>
    <row r="305" customFormat="false" ht="15" hidden="false" customHeight="false" outlineLevel="0" collapsed="false">
      <c r="A305" s="10"/>
      <c r="B305" s="9"/>
      <c r="C305" s="9"/>
      <c r="D305" s="13"/>
      <c r="E305" s="9"/>
      <c r="F305" s="13"/>
      <c r="G305" s="12" t="str">
        <f aca="false">IF(A305="","",DATE(YEAR(A305),MONTH(A305),1))</f>
        <v/>
      </c>
      <c r="H305" s="8" t="n">
        <f aca="false">IF(OR(A305="",E305="перенос",E305="отмена вовремя"),0,MAX(0,D305-F305))</f>
        <v>0</v>
      </c>
    </row>
    <row r="306" customFormat="false" ht="15" hidden="false" customHeight="false" outlineLevel="0" collapsed="false">
      <c r="A306" s="10"/>
      <c r="B306" s="9"/>
      <c r="C306" s="9"/>
      <c r="D306" s="13"/>
      <c r="E306" s="9"/>
      <c r="F306" s="13"/>
      <c r="G306" s="12" t="str">
        <f aca="false">IF(A306="","",DATE(YEAR(A306),MONTH(A306),1))</f>
        <v/>
      </c>
      <c r="H306" s="8" t="n">
        <f aca="false">IF(OR(A306="",E306="перенос",E306="отмена вовремя"),0,MAX(0,D306-F306))</f>
        <v>0</v>
      </c>
    </row>
    <row r="307" customFormat="false" ht="15" hidden="false" customHeight="false" outlineLevel="0" collapsed="false">
      <c r="A307" s="10"/>
      <c r="B307" s="9"/>
      <c r="C307" s="9"/>
      <c r="D307" s="13"/>
      <c r="E307" s="9"/>
      <c r="F307" s="13"/>
      <c r="G307" s="12" t="str">
        <f aca="false">IF(A307="","",DATE(YEAR(A307),MONTH(A307),1))</f>
        <v/>
      </c>
      <c r="H307" s="8" t="n">
        <f aca="false">IF(OR(A307="",E307="перенос",E307="отмена вовремя"),0,MAX(0,D307-F307))</f>
        <v>0</v>
      </c>
    </row>
    <row r="308" customFormat="false" ht="15" hidden="false" customHeight="false" outlineLevel="0" collapsed="false">
      <c r="A308" s="10"/>
      <c r="B308" s="9"/>
      <c r="C308" s="9"/>
      <c r="D308" s="13"/>
      <c r="E308" s="9"/>
      <c r="F308" s="13"/>
      <c r="G308" s="12" t="str">
        <f aca="false">IF(A308="","",DATE(YEAR(A308),MONTH(A308),1))</f>
        <v/>
      </c>
      <c r="H308" s="8" t="n">
        <f aca="false">IF(OR(A308="",E308="перенос",E308="отмена вовремя"),0,MAX(0,D308-F308))</f>
        <v>0</v>
      </c>
    </row>
    <row r="309" customFormat="false" ht="15" hidden="false" customHeight="false" outlineLevel="0" collapsed="false">
      <c r="A309" s="10"/>
      <c r="B309" s="9"/>
      <c r="C309" s="9"/>
      <c r="D309" s="13"/>
      <c r="E309" s="9"/>
      <c r="F309" s="13"/>
      <c r="G309" s="12" t="str">
        <f aca="false">IF(A309="","",DATE(YEAR(A309),MONTH(A309),1))</f>
        <v/>
      </c>
      <c r="H309" s="8" t="n">
        <f aca="false">IF(OR(A309="",E309="перенос",E309="отмена вовремя"),0,MAX(0,D309-F309))</f>
        <v>0</v>
      </c>
    </row>
    <row r="310" customFormat="false" ht="15" hidden="false" customHeight="false" outlineLevel="0" collapsed="false">
      <c r="A310" s="10"/>
      <c r="B310" s="9"/>
      <c r="C310" s="9"/>
      <c r="D310" s="13"/>
      <c r="E310" s="9"/>
      <c r="F310" s="13"/>
      <c r="G310" s="12" t="str">
        <f aca="false">IF(A310="","",DATE(YEAR(A310),MONTH(A310),1))</f>
        <v/>
      </c>
      <c r="H310" s="8" t="n">
        <f aca="false">IF(OR(A310="",E310="перенос",E310="отмена вовремя"),0,MAX(0,D310-F310))</f>
        <v>0</v>
      </c>
    </row>
    <row r="311" customFormat="false" ht="15" hidden="false" customHeight="false" outlineLevel="0" collapsed="false">
      <c r="A311" s="10"/>
      <c r="B311" s="9"/>
      <c r="C311" s="9"/>
      <c r="D311" s="13"/>
      <c r="E311" s="9"/>
      <c r="F311" s="13"/>
      <c r="G311" s="12" t="str">
        <f aca="false">IF(A311="","",DATE(YEAR(A311),MONTH(A311),1))</f>
        <v/>
      </c>
      <c r="H311" s="8" t="n">
        <f aca="false">IF(OR(A311="",E311="перенос",E311="отмена вовремя"),0,MAX(0,D311-F311))</f>
        <v>0</v>
      </c>
    </row>
    <row r="312" customFormat="false" ht="15" hidden="false" customHeight="false" outlineLevel="0" collapsed="false">
      <c r="A312" s="10"/>
      <c r="B312" s="9"/>
      <c r="C312" s="9"/>
      <c r="D312" s="13"/>
      <c r="E312" s="9"/>
      <c r="F312" s="13"/>
      <c r="G312" s="12" t="str">
        <f aca="false">IF(A312="","",DATE(YEAR(A312),MONTH(A312),1))</f>
        <v/>
      </c>
      <c r="H312" s="8" t="n">
        <f aca="false">IF(OR(A312="",E312="перенос",E312="отмена вовремя"),0,MAX(0,D312-F312))</f>
        <v>0</v>
      </c>
    </row>
    <row r="313" customFormat="false" ht="15" hidden="false" customHeight="false" outlineLevel="0" collapsed="false">
      <c r="A313" s="10"/>
      <c r="B313" s="9"/>
      <c r="C313" s="9"/>
      <c r="D313" s="13"/>
      <c r="E313" s="9"/>
      <c r="F313" s="13"/>
      <c r="G313" s="12" t="str">
        <f aca="false">IF(A313="","",DATE(YEAR(A313),MONTH(A313),1))</f>
        <v/>
      </c>
      <c r="H313" s="8" t="n">
        <f aca="false">IF(OR(A313="",E313="перенос",E313="отмена вовремя"),0,MAX(0,D313-F313))</f>
        <v>0</v>
      </c>
    </row>
    <row r="314" customFormat="false" ht="15" hidden="false" customHeight="false" outlineLevel="0" collapsed="false">
      <c r="A314" s="10"/>
      <c r="B314" s="9"/>
      <c r="C314" s="9"/>
      <c r="D314" s="13"/>
      <c r="E314" s="9"/>
      <c r="F314" s="13"/>
      <c r="G314" s="12" t="str">
        <f aca="false">IF(A314="","",DATE(YEAR(A314),MONTH(A314),1))</f>
        <v/>
      </c>
      <c r="H314" s="8" t="n">
        <f aca="false">IF(OR(A314="",E314="перенос",E314="отмена вовремя"),0,MAX(0,D314-F314))</f>
        <v>0</v>
      </c>
    </row>
    <row r="315" customFormat="false" ht="15" hidden="false" customHeight="false" outlineLevel="0" collapsed="false">
      <c r="A315" s="10"/>
      <c r="B315" s="9"/>
      <c r="C315" s="9"/>
      <c r="D315" s="13"/>
      <c r="E315" s="9"/>
      <c r="F315" s="13"/>
      <c r="G315" s="12" t="str">
        <f aca="false">IF(A315="","",DATE(YEAR(A315),MONTH(A315),1))</f>
        <v/>
      </c>
      <c r="H315" s="8" t="n">
        <f aca="false">IF(OR(A315="",E315="перенос",E315="отмена вовремя"),0,MAX(0,D315-F315))</f>
        <v>0</v>
      </c>
    </row>
    <row r="316" customFormat="false" ht="15" hidden="false" customHeight="false" outlineLevel="0" collapsed="false">
      <c r="A316" s="10"/>
      <c r="B316" s="9"/>
      <c r="C316" s="9"/>
      <c r="D316" s="13"/>
      <c r="E316" s="9"/>
      <c r="F316" s="13"/>
      <c r="G316" s="12" t="str">
        <f aca="false">IF(A316="","",DATE(YEAR(A316),MONTH(A316),1))</f>
        <v/>
      </c>
      <c r="H316" s="8" t="n">
        <f aca="false">IF(OR(A316="",E316="перенос",E316="отмена вовремя"),0,MAX(0,D316-F316))</f>
        <v>0</v>
      </c>
    </row>
    <row r="317" customFormat="false" ht="15" hidden="false" customHeight="false" outlineLevel="0" collapsed="false">
      <c r="A317" s="10"/>
      <c r="B317" s="9"/>
      <c r="C317" s="9"/>
      <c r="D317" s="13"/>
      <c r="E317" s="9"/>
      <c r="F317" s="13"/>
      <c r="G317" s="12" t="str">
        <f aca="false">IF(A317="","",DATE(YEAR(A317),MONTH(A317),1))</f>
        <v/>
      </c>
      <c r="H317" s="8" t="n">
        <f aca="false">IF(OR(A317="",E317="перенос",E317="отмена вовремя"),0,MAX(0,D317-F317))</f>
        <v>0</v>
      </c>
    </row>
    <row r="318" customFormat="false" ht="15" hidden="false" customHeight="false" outlineLevel="0" collapsed="false">
      <c r="A318" s="10"/>
      <c r="B318" s="9"/>
      <c r="C318" s="9"/>
      <c r="D318" s="13"/>
      <c r="E318" s="9"/>
      <c r="F318" s="13"/>
      <c r="G318" s="12" t="str">
        <f aca="false">IF(A318="","",DATE(YEAR(A318),MONTH(A318),1))</f>
        <v/>
      </c>
      <c r="H318" s="8" t="n">
        <f aca="false">IF(OR(A318="",E318="перенос",E318="отмена вовремя"),0,MAX(0,D318-F318))</f>
        <v>0</v>
      </c>
    </row>
    <row r="319" customFormat="false" ht="15" hidden="false" customHeight="false" outlineLevel="0" collapsed="false">
      <c r="A319" s="10"/>
      <c r="B319" s="9"/>
      <c r="C319" s="9"/>
      <c r="D319" s="13"/>
      <c r="E319" s="9"/>
      <c r="F319" s="13"/>
      <c r="G319" s="12" t="str">
        <f aca="false">IF(A319="","",DATE(YEAR(A319),MONTH(A319),1))</f>
        <v/>
      </c>
      <c r="H319" s="8" t="n">
        <f aca="false">IF(OR(A319="",E319="перенос",E319="отмена вовремя"),0,MAX(0,D319-F319))</f>
        <v>0</v>
      </c>
    </row>
    <row r="320" customFormat="false" ht="15" hidden="false" customHeight="false" outlineLevel="0" collapsed="false">
      <c r="A320" s="10"/>
      <c r="B320" s="9"/>
      <c r="C320" s="9"/>
      <c r="D320" s="13"/>
      <c r="E320" s="9"/>
      <c r="F320" s="13"/>
      <c r="G320" s="12" t="str">
        <f aca="false">IF(A320="","",DATE(YEAR(A320),MONTH(A320),1))</f>
        <v/>
      </c>
      <c r="H320" s="8" t="n">
        <f aca="false">IF(OR(A320="",E320="перенос",E320="отмена вовремя"),0,MAX(0,D320-F320))</f>
        <v>0</v>
      </c>
    </row>
    <row r="321" customFormat="false" ht="15" hidden="false" customHeight="false" outlineLevel="0" collapsed="false">
      <c r="A321" s="10"/>
      <c r="B321" s="9"/>
      <c r="C321" s="9"/>
      <c r="D321" s="13"/>
      <c r="E321" s="9"/>
      <c r="F321" s="13"/>
      <c r="G321" s="12" t="str">
        <f aca="false">IF(A321="","",DATE(YEAR(A321),MONTH(A321),1))</f>
        <v/>
      </c>
      <c r="H321" s="8" t="n">
        <f aca="false">IF(OR(A321="",E321="перенос",E321="отмена вовремя"),0,MAX(0,D321-F321))</f>
        <v>0</v>
      </c>
    </row>
    <row r="322" customFormat="false" ht="15" hidden="false" customHeight="false" outlineLevel="0" collapsed="false">
      <c r="A322" s="10"/>
      <c r="B322" s="9"/>
      <c r="C322" s="9"/>
      <c r="D322" s="13"/>
      <c r="E322" s="9"/>
      <c r="F322" s="13"/>
      <c r="G322" s="12" t="str">
        <f aca="false">IF(A322="","",DATE(YEAR(A322),MONTH(A322),1))</f>
        <v/>
      </c>
      <c r="H322" s="8" t="n">
        <f aca="false">IF(OR(A322="",E322="перенос",E322="отмена вовремя"),0,MAX(0,D322-F322))</f>
        <v>0</v>
      </c>
    </row>
    <row r="323" customFormat="false" ht="15" hidden="false" customHeight="false" outlineLevel="0" collapsed="false">
      <c r="A323" s="10"/>
      <c r="B323" s="9"/>
      <c r="C323" s="9"/>
      <c r="D323" s="13"/>
      <c r="E323" s="9"/>
      <c r="F323" s="13"/>
      <c r="G323" s="12" t="str">
        <f aca="false">IF(A323="","",DATE(YEAR(A323),MONTH(A323),1))</f>
        <v/>
      </c>
      <c r="H323" s="8" t="n">
        <f aca="false">IF(OR(A323="",E323="перенос",E323="отмена вовремя"),0,MAX(0,D323-F323))</f>
        <v>0</v>
      </c>
    </row>
    <row r="324" customFormat="false" ht="15" hidden="false" customHeight="false" outlineLevel="0" collapsed="false">
      <c r="A324" s="10"/>
      <c r="B324" s="9"/>
      <c r="C324" s="9"/>
      <c r="D324" s="13"/>
      <c r="E324" s="9"/>
      <c r="F324" s="13"/>
      <c r="G324" s="12" t="str">
        <f aca="false">IF(A324="","",DATE(YEAR(A324),MONTH(A324),1))</f>
        <v/>
      </c>
      <c r="H324" s="8" t="n">
        <f aca="false">IF(OR(A324="",E324="перенос",E324="отмена вовремя"),0,MAX(0,D324-F324))</f>
        <v>0</v>
      </c>
    </row>
    <row r="325" customFormat="false" ht="15" hidden="false" customHeight="false" outlineLevel="0" collapsed="false">
      <c r="A325" s="10"/>
      <c r="B325" s="9"/>
      <c r="C325" s="9"/>
      <c r="D325" s="13"/>
      <c r="E325" s="9"/>
      <c r="F325" s="13"/>
      <c r="G325" s="12" t="str">
        <f aca="false">IF(A325="","",DATE(YEAR(A325),MONTH(A325),1))</f>
        <v/>
      </c>
      <c r="H325" s="8" t="n">
        <f aca="false">IF(OR(A325="",E325="перенос",E325="отмена вовремя"),0,MAX(0,D325-F325))</f>
        <v>0</v>
      </c>
    </row>
    <row r="326" customFormat="false" ht="15" hidden="false" customHeight="false" outlineLevel="0" collapsed="false">
      <c r="A326" s="10"/>
      <c r="B326" s="9"/>
      <c r="C326" s="9"/>
      <c r="D326" s="13"/>
      <c r="E326" s="9"/>
      <c r="F326" s="13"/>
      <c r="G326" s="12" t="str">
        <f aca="false">IF(A326="","",DATE(YEAR(A326),MONTH(A326),1))</f>
        <v/>
      </c>
      <c r="H326" s="8" t="n">
        <f aca="false">IF(OR(A326="",E326="перенос",E326="отмена вовремя"),0,MAX(0,D326-F326))</f>
        <v>0</v>
      </c>
    </row>
    <row r="327" customFormat="false" ht="15" hidden="false" customHeight="false" outlineLevel="0" collapsed="false">
      <c r="A327" s="10"/>
      <c r="B327" s="9"/>
      <c r="C327" s="9"/>
      <c r="D327" s="13"/>
      <c r="E327" s="9"/>
      <c r="F327" s="13"/>
      <c r="G327" s="12" t="str">
        <f aca="false">IF(A327="","",DATE(YEAR(A327),MONTH(A327),1))</f>
        <v/>
      </c>
      <c r="H327" s="8" t="n">
        <f aca="false">IF(OR(A327="",E327="перенос",E327="отмена вовремя"),0,MAX(0,D327-F327))</f>
        <v>0</v>
      </c>
    </row>
    <row r="328" customFormat="false" ht="15" hidden="false" customHeight="false" outlineLevel="0" collapsed="false">
      <c r="A328" s="10"/>
      <c r="B328" s="9"/>
      <c r="C328" s="9"/>
      <c r="D328" s="13"/>
      <c r="E328" s="9"/>
      <c r="F328" s="13"/>
      <c r="G328" s="12" t="str">
        <f aca="false">IF(A328="","",DATE(YEAR(A328),MONTH(A328),1))</f>
        <v/>
      </c>
      <c r="H328" s="8" t="n">
        <f aca="false">IF(OR(A328="",E328="перенос",E328="отмена вовремя"),0,MAX(0,D328-F328))</f>
        <v>0</v>
      </c>
    </row>
    <row r="329" customFormat="false" ht="15" hidden="false" customHeight="false" outlineLevel="0" collapsed="false">
      <c r="A329" s="10"/>
      <c r="B329" s="9"/>
      <c r="C329" s="9"/>
      <c r="D329" s="13"/>
      <c r="E329" s="9"/>
      <c r="F329" s="13"/>
      <c r="G329" s="12" t="str">
        <f aca="false">IF(A329="","",DATE(YEAR(A329),MONTH(A329),1))</f>
        <v/>
      </c>
      <c r="H329" s="8" t="n">
        <f aca="false">IF(OR(A329="",E329="перенос",E329="отмена вовремя"),0,MAX(0,D329-F329))</f>
        <v>0</v>
      </c>
    </row>
    <row r="330" customFormat="false" ht="15" hidden="false" customHeight="false" outlineLevel="0" collapsed="false">
      <c r="A330" s="10"/>
      <c r="B330" s="9"/>
      <c r="C330" s="9"/>
      <c r="D330" s="13"/>
      <c r="E330" s="9"/>
      <c r="F330" s="13"/>
      <c r="G330" s="12" t="str">
        <f aca="false">IF(A330="","",DATE(YEAR(A330),MONTH(A330),1))</f>
        <v/>
      </c>
      <c r="H330" s="8" t="n">
        <f aca="false">IF(OR(A330="",E330="перенос",E330="отмена вовремя"),0,MAX(0,D330-F330))</f>
        <v>0</v>
      </c>
    </row>
    <row r="331" customFormat="false" ht="15" hidden="false" customHeight="false" outlineLevel="0" collapsed="false">
      <c r="A331" s="10"/>
      <c r="B331" s="9"/>
      <c r="C331" s="9"/>
      <c r="D331" s="13"/>
      <c r="E331" s="9"/>
      <c r="F331" s="13"/>
      <c r="G331" s="12" t="str">
        <f aca="false">IF(A331="","",DATE(YEAR(A331),MONTH(A331),1))</f>
        <v/>
      </c>
      <c r="H331" s="8" t="n">
        <f aca="false">IF(OR(A331="",E331="перенос",E331="отмена вовремя"),0,MAX(0,D331-F331))</f>
        <v>0</v>
      </c>
    </row>
    <row r="332" customFormat="false" ht="15" hidden="false" customHeight="false" outlineLevel="0" collapsed="false">
      <c r="A332" s="10"/>
      <c r="B332" s="9"/>
      <c r="C332" s="9"/>
      <c r="D332" s="13"/>
      <c r="E332" s="9"/>
      <c r="F332" s="13"/>
      <c r="G332" s="12" t="str">
        <f aca="false">IF(A332="","",DATE(YEAR(A332),MONTH(A332),1))</f>
        <v/>
      </c>
      <c r="H332" s="8" t="n">
        <f aca="false">IF(OR(A332="",E332="перенос",E332="отмена вовремя"),0,MAX(0,D332-F332))</f>
        <v>0</v>
      </c>
    </row>
    <row r="333" customFormat="false" ht="15" hidden="false" customHeight="false" outlineLevel="0" collapsed="false">
      <c r="A333" s="10"/>
      <c r="B333" s="9"/>
      <c r="C333" s="9"/>
      <c r="D333" s="13"/>
      <c r="E333" s="9"/>
      <c r="F333" s="13"/>
      <c r="G333" s="12" t="str">
        <f aca="false">IF(A333="","",DATE(YEAR(A333),MONTH(A333),1))</f>
        <v/>
      </c>
      <c r="H333" s="8" t="n">
        <f aca="false">IF(OR(A333="",E333="перенос",E333="отмена вовремя"),0,MAX(0,D333-F333))</f>
        <v>0</v>
      </c>
    </row>
    <row r="334" customFormat="false" ht="15" hidden="false" customHeight="false" outlineLevel="0" collapsed="false">
      <c r="A334" s="10"/>
      <c r="B334" s="9"/>
      <c r="C334" s="9"/>
      <c r="D334" s="13"/>
      <c r="E334" s="9"/>
      <c r="F334" s="13"/>
      <c r="G334" s="12" t="str">
        <f aca="false">IF(A334="","",DATE(YEAR(A334),MONTH(A334),1))</f>
        <v/>
      </c>
      <c r="H334" s="8" t="n">
        <f aca="false">IF(OR(A334="",E334="перенос",E334="отмена вовремя"),0,MAX(0,D334-F334))</f>
        <v>0</v>
      </c>
    </row>
    <row r="335" customFormat="false" ht="15" hidden="false" customHeight="false" outlineLevel="0" collapsed="false">
      <c r="A335" s="10"/>
      <c r="B335" s="9"/>
      <c r="C335" s="9"/>
      <c r="D335" s="13"/>
      <c r="E335" s="9"/>
      <c r="F335" s="13"/>
      <c r="G335" s="12" t="str">
        <f aca="false">IF(A335="","",DATE(YEAR(A335),MONTH(A335),1))</f>
        <v/>
      </c>
      <c r="H335" s="8" t="n">
        <f aca="false">IF(OR(A335="",E335="перенос",E335="отмена вовремя"),0,MAX(0,D335-F335))</f>
        <v>0</v>
      </c>
    </row>
    <row r="336" customFormat="false" ht="15" hidden="false" customHeight="false" outlineLevel="0" collapsed="false">
      <c r="A336" s="10"/>
      <c r="B336" s="9"/>
      <c r="C336" s="9"/>
      <c r="D336" s="13"/>
      <c r="E336" s="9"/>
      <c r="F336" s="13"/>
      <c r="G336" s="12" t="str">
        <f aca="false">IF(A336="","",DATE(YEAR(A336),MONTH(A336),1))</f>
        <v/>
      </c>
      <c r="H336" s="8" t="n">
        <f aca="false">IF(OR(A336="",E336="перенос",E336="отмена вовремя"),0,MAX(0,D336-F336))</f>
        <v>0</v>
      </c>
    </row>
    <row r="337" customFormat="false" ht="15" hidden="false" customHeight="false" outlineLevel="0" collapsed="false">
      <c r="A337" s="10"/>
      <c r="B337" s="9"/>
      <c r="C337" s="9"/>
      <c r="D337" s="13"/>
      <c r="E337" s="9"/>
      <c r="F337" s="13"/>
      <c r="G337" s="12" t="str">
        <f aca="false">IF(A337="","",DATE(YEAR(A337),MONTH(A337),1))</f>
        <v/>
      </c>
      <c r="H337" s="8" t="n">
        <f aca="false">IF(OR(A337="",E337="перенос",E337="отмена вовремя"),0,MAX(0,D337-F337))</f>
        <v>0</v>
      </c>
    </row>
    <row r="338" customFormat="false" ht="15" hidden="false" customHeight="false" outlineLevel="0" collapsed="false">
      <c r="A338" s="10"/>
      <c r="B338" s="9"/>
      <c r="C338" s="9"/>
      <c r="D338" s="13"/>
      <c r="E338" s="9"/>
      <c r="F338" s="13"/>
      <c r="G338" s="12" t="str">
        <f aca="false">IF(A338="","",DATE(YEAR(A338),MONTH(A338),1))</f>
        <v/>
      </c>
      <c r="H338" s="8" t="n">
        <f aca="false">IF(OR(A338="",E338="перенос",E338="отмена вовремя"),0,MAX(0,D338-F338))</f>
        <v>0</v>
      </c>
    </row>
    <row r="339" customFormat="false" ht="15" hidden="false" customHeight="false" outlineLevel="0" collapsed="false">
      <c r="A339" s="10"/>
      <c r="B339" s="9"/>
      <c r="C339" s="9"/>
      <c r="D339" s="13"/>
      <c r="E339" s="9"/>
      <c r="F339" s="13"/>
      <c r="G339" s="12" t="str">
        <f aca="false">IF(A339="","",DATE(YEAR(A339),MONTH(A339),1))</f>
        <v/>
      </c>
      <c r="H339" s="8" t="n">
        <f aca="false">IF(OR(A339="",E339="перенос",E339="отмена вовремя"),0,MAX(0,D339-F339))</f>
        <v>0</v>
      </c>
    </row>
    <row r="340" customFormat="false" ht="15" hidden="false" customHeight="false" outlineLevel="0" collapsed="false">
      <c r="A340" s="10"/>
      <c r="B340" s="9"/>
      <c r="C340" s="9"/>
      <c r="D340" s="13"/>
      <c r="E340" s="9"/>
      <c r="F340" s="13"/>
      <c r="G340" s="12" t="str">
        <f aca="false">IF(A340="","",DATE(YEAR(A340),MONTH(A340),1))</f>
        <v/>
      </c>
      <c r="H340" s="8" t="n">
        <f aca="false">IF(OR(A340="",E340="перенос",E340="отмена вовремя"),0,MAX(0,D340-F340))</f>
        <v>0</v>
      </c>
    </row>
    <row r="341" customFormat="false" ht="15" hidden="false" customHeight="false" outlineLevel="0" collapsed="false">
      <c r="A341" s="10"/>
      <c r="B341" s="9"/>
      <c r="C341" s="9"/>
      <c r="D341" s="13"/>
      <c r="E341" s="9"/>
      <c r="F341" s="13"/>
      <c r="G341" s="12" t="str">
        <f aca="false">IF(A341="","",DATE(YEAR(A341),MONTH(A341),1))</f>
        <v/>
      </c>
      <c r="H341" s="8" t="n">
        <f aca="false">IF(OR(A341="",E341="перенос",E341="отмена вовремя"),0,MAX(0,D341-F341))</f>
        <v>0</v>
      </c>
    </row>
    <row r="342" customFormat="false" ht="15" hidden="false" customHeight="false" outlineLevel="0" collapsed="false">
      <c r="A342" s="10"/>
      <c r="B342" s="9"/>
      <c r="C342" s="9"/>
      <c r="D342" s="13"/>
      <c r="E342" s="9"/>
      <c r="F342" s="13"/>
      <c r="G342" s="12" t="str">
        <f aca="false">IF(A342="","",DATE(YEAR(A342),MONTH(A342),1))</f>
        <v/>
      </c>
      <c r="H342" s="8" t="n">
        <f aca="false">IF(OR(A342="",E342="перенос",E342="отмена вовремя"),0,MAX(0,D342-F342))</f>
        <v>0</v>
      </c>
    </row>
    <row r="343" customFormat="false" ht="15" hidden="false" customHeight="false" outlineLevel="0" collapsed="false">
      <c r="A343" s="10"/>
      <c r="B343" s="9"/>
      <c r="C343" s="9"/>
      <c r="D343" s="13"/>
      <c r="E343" s="9"/>
      <c r="F343" s="13"/>
      <c r="G343" s="12" t="str">
        <f aca="false">IF(A343="","",DATE(YEAR(A343),MONTH(A343),1))</f>
        <v/>
      </c>
      <c r="H343" s="8" t="n">
        <f aca="false">IF(OR(A343="",E343="перенос",E343="отмена вовремя"),0,MAX(0,D343-F343))</f>
        <v>0</v>
      </c>
    </row>
    <row r="344" customFormat="false" ht="15" hidden="false" customHeight="false" outlineLevel="0" collapsed="false">
      <c r="A344" s="10"/>
      <c r="B344" s="9"/>
      <c r="C344" s="9"/>
      <c r="D344" s="13"/>
      <c r="E344" s="9"/>
      <c r="F344" s="13"/>
      <c r="G344" s="12" t="str">
        <f aca="false">IF(A344="","",DATE(YEAR(A344),MONTH(A344),1))</f>
        <v/>
      </c>
      <c r="H344" s="8" t="n">
        <f aca="false">IF(OR(A344="",E344="перенос",E344="отмена вовремя"),0,MAX(0,D344-F344))</f>
        <v>0</v>
      </c>
    </row>
    <row r="345" customFormat="false" ht="15" hidden="false" customHeight="false" outlineLevel="0" collapsed="false">
      <c r="A345" s="10"/>
      <c r="B345" s="9"/>
      <c r="C345" s="9"/>
      <c r="D345" s="13"/>
      <c r="E345" s="9"/>
      <c r="F345" s="13"/>
      <c r="G345" s="12" t="str">
        <f aca="false">IF(A345="","",DATE(YEAR(A345),MONTH(A345),1))</f>
        <v/>
      </c>
      <c r="H345" s="8" t="n">
        <f aca="false">IF(OR(A345="",E345="перенос",E345="отмена вовремя"),0,MAX(0,D345-F345))</f>
        <v>0</v>
      </c>
    </row>
    <row r="346" customFormat="false" ht="15" hidden="false" customHeight="false" outlineLevel="0" collapsed="false">
      <c r="A346" s="10"/>
      <c r="B346" s="9"/>
      <c r="C346" s="9"/>
      <c r="D346" s="13"/>
      <c r="E346" s="9"/>
      <c r="F346" s="13"/>
      <c r="G346" s="12" t="str">
        <f aca="false">IF(A346="","",DATE(YEAR(A346),MONTH(A346),1))</f>
        <v/>
      </c>
      <c r="H346" s="8" t="n">
        <f aca="false">IF(OR(A346="",E346="перенос",E346="отмена вовремя"),0,MAX(0,D346-F346))</f>
        <v>0</v>
      </c>
    </row>
    <row r="347" customFormat="false" ht="15" hidden="false" customHeight="false" outlineLevel="0" collapsed="false">
      <c r="A347" s="10"/>
      <c r="B347" s="9"/>
      <c r="C347" s="9"/>
      <c r="D347" s="13"/>
      <c r="E347" s="9"/>
      <c r="F347" s="13"/>
      <c r="G347" s="12" t="str">
        <f aca="false">IF(A347="","",DATE(YEAR(A347),MONTH(A347),1))</f>
        <v/>
      </c>
      <c r="H347" s="8" t="n">
        <f aca="false">IF(OR(A347="",E347="перенос",E347="отмена вовремя"),0,MAX(0,D347-F347))</f>
        <v>0</v>
      </c>
    </row>
    <row r="348" customFormat="false" ht="15" hidden="false" customHeight="false" outlineLevel="0" collapsed="false">
      <c r="A348" s="10"/>
      <c r="B348" s="9"/>
      <c r="C348" s="9"/>
      <c r="D348" s="13"/>
      <c r="E348" s="9"/>
      <c r="F348" s="13"/>
      <c r="G348" s="12" t="str">
        <f aca="false">IF(A348="","",DATE(YEAR(A348),MONTH(A348),1))</f>
        <v/>
      </c>
      <c r="H348" s="8" t="n">
        <f aca="false">IF(OR(A348="",E348="перенос",E348="отмена вовремя"),0,MAX(0,D348-F348))</f>
        <v>0</v>
      </c>
    </row>
    <row r="349" customFormat="false" ht="15" hidden="false" customHeight="false" outlineLevel="0" collapsed="false">
      <c r="A349" s="10"/>
      <c r="B349" s="9"/>
      <c r="C349" s="9"/>
      <c r="D349" s="13"/>
      <c r="E349" s="9"/>
      <c r="F349" s="13"/>
      <c r="G349" s="12" t="str">
        <f aca="false">IF(A349="","",DATE(YEAR(A349),MONTH(A349),1))</f>
        <v/>
      </c>
      <c r="H349" s="8" t="n">
        <f aca="false">IF(OR(A349="",E349="перенос",E349="отмена вовремя"),0,MAX(0,D349-F349))</f>
        <v>0</v>
      </c>
    </row>
    <row r="350" customFormat="false" ht="15" hidden="false" customHeight="false" outlineLevel="0" collapsed="false">
      <c r="A350" s="10"/>
      <c r="B350" s="9"/>
      <c r="C350" s="9"/>
      <c r="D350" s="13"/>
      <c r="E350" s="9"/>
      <c r="F350" s="13"/>
      <c r="G350" s="12" t="str">
        <f aca="false">IF(A350="","",DATE(YEAR(A350),MONTH(A350),1))</f>
        <v/>
      </c>
      <c r="H350" s="8" t="n">
        <f aca="false">IF(OR(A350="",E350="перенос",E350="отмена вовремя"),0,MAX(0,D350-F350))</f>
        <v>0</v>
      </c>
    </row>
    <row r="351" customFormat="false" ht="15" hidden="false" customHeight="false" outlineLevel="0" collapsed="false">
      <c r="A351" s="10"/>
      <c r="B351" s="9"/>
      <c r="C351" s="9"/>
      <c r="D351" s="13"/>
      <c r="E351" s="9"/>
      <c r="F351" s="13"/>
      <c r="G351" s="12" t="str">
        <f aca="false">IF(A351="","",DATE(YEAR(A351),MONTH(A351),1))</f>
        <v/>
      </c>
      <c r="H351" s="8" t="n">
        <f aca="false">IF(OR(A351="",E351="перенос",E351="отмена вовремя"),0,MAX(0,D351-F351))</f>
        <v>0</v>
      </c>
    </row>
    <row r="352" customFormat="false" ht="15" hidden="false" customHeight="false" outlineLevel="0" collapsed="false">
      <c r="A352" s="10"/>
      <c r="B352" s="9"/>
      <c r="C352" s="9"/>
      <c r="D352" s="13"/>
      <c r="E352" s="9"/>
      <c r="F352" s="13"/>
      <c r="G352" s="12" t="str">
        <f aca="false">IF(A352="","",DATE(YEAR(A352),MONTH(A352),1))</f>
        <v/>
      </c>
      <c r="H352" s="8" t="n">
        <f aca="false">IF(OR(A352="",E352="перенос",E352="отмена вовремя"),0,MAX(0,D352-F352))</f>
        <v>0</v>
      </c>
    </row>
    <row r="353" customFormat="false" ht="15" hidden="false" customHeight="false" outlineLevel="0" collapsed="false">
      <c r="A353" s="10"/>
      <c r="B353" s="9"/>
      <c r="C353" s="9"/>
      <c r="D353" s="13"/>
      <c r="E353" s="9"/>
      <c r="F353" s="13"/>
      <c r="G353" s="12" t="str">
        <f aca="false">IF(A353="","",DATE(YEAR(A353),MONTH(A353),1))</f>
        <v/>
      </c>
      <c r="H353" s="8" t="n">
        <f aca="false">IF(OR(A353="",E353="перенос",E353="отмена вовремя"),0,MAX(0,D353-F353))</f>
        <v>0</v>
      </c>
    </row>
    <row r="354" customFormat="false" ht="15" hidden="false" customHeight="false" outlineLevel="0" collapsed="false">
      <c r="A354" s="10"/>
      <c r="B354" s="9"/>
      <c r="C354" s="9"/>
      <c r="D354" s="13"/>
      <c r="E354" s="9"/>
      <c r="F354" s="13"/>
      <c r="G354" s="12" t="str">
        <f aca="false">IF(A354="","",DATE(YEAR(A354),MONTH(A354),1))</f>
        <v/>
      </c>
      <c r="H354" s="8" t="n">
        <f aca="false">IF(OR(A354="",E354="перенос",E354="отмена вовремя"),0,MAX(0,D354-F354))</f>
        <v>0</v>
      </c>
    </row>
    <row r="355" customFormat="false" ht="15" hidden="false" customHeight="false" outlineLevel="0" collapsed="false">
      <c r="A355" s="10"/>
      <c r="B355" s="9"/>
      <c r="C355" s="9"/>
      <c r="D355" s="13"/>
      <c r="E355" s="9"/>
      <c r="F355" s="13"/>
      <c r="G355" s="12" t="str">
        <f aca="false">IF(A355="","",DATE(YEAR(A355),MONTH(A355),1))</f>
        <v/>
      </c>
      <c r="H355" s="8" t="n">
        <f aca="false">IF(OR(A355="",E355="перенос",E355="отмена вовремя"),0,MAX(0,D355-F355))</f>
        <v>0</v>
      </c>
    </row>
    <row r="356" customFormat="false" ht="15" hidden="false" customHeight="false" outlineLevel="0" collapsed="false">
      <c r="A356" s="10"/>
      <c r="B356" s="9"/>
      <c r="C356" s="9"/>
      <c r="D356" s="13"/>
      <c r="E356" s="9"/>
      <c r="F356" s="13"/>
      <c r="G356" s="12" t="str">
        <f aca="false">IF(A356="","",DATE(YEAR(A356),MONTH(A356),1))</f>
        <v/>
      </c>
      <c r="H356" s="8" t="n">
        <f aca="false">IF(OR(A356="",E356="перенос",E356="отмена вовремя"),0,MAX(0,D356-F356))</f>
        <v>0</v>
      </c>
    </row>
    <row r="357" customFormat="false" ht="15" hidden="false" customHeight="false" outlineLevel="0" collapsed="false">
      <c r="A357" s="10"/>
      <c r="B357" s="9"/>
      <c r="C357" s="9"/>
      <c r="D357" s="13"/>
      <c r="E357" s="9"/>
      <c r="F357" s="13"/>
      <c r="G357" s="12" t="str">
        <f aca="false">IF(A357="","",DATE(YEAR(A357),MONTH(A357),1))</f>
        <v/>
      </c>
      <c r="H357" s="8" t="n">
        <f aca="false">IF(OR(A357="",E357="перенос",E357="отмена вовремя"),0,MAX(0,D357-F357))</f>
        <v>0</v>
      </c>
    </row>
    <row r="358" customFormat="false" ht="15" hidden="false" customHeight="false" outlineLevel="0" collapsed="false">
      <c r="A358" s="10"/>
      <c r="B358" s="9"/>
      <c r="C358" s="9"/>
      <c r="D358" s="13"/>
      <c r="E358" s="9"/>
      <c r="F358" s="13"/>
      <c r="G358" s="12" t="str">
        <f aca="false">IF(A358="","",DATE(YEAR(A358),MONTH(A358),1))</f>
        <v/>
      </c>
      <c r="H358" s="8" t="n">
        <f aca="false">IF(OR(A358="",E358="перенос",E358="отмена вовремя"),0,MAX(0,D358-F358))</f>
        <v>0</v>
      </c>
    </row>
    <row r="359" customFormat="false" ht="15" hidden="false" customHeight="false" outlineLevel="0" collapsed="false">
      <c r="A359" s="10"/>
      <c r="B359" s="9"/>
      <c r="C359" s="9"/>
      <c r="D359" s="13"/>
      <c r="E359" s="9"/>
      <c r="F359" s="13"/>
      <c r="G359" s="12" t="str">
        <f aca="false">IF(A359="","",DATE(YEAR(A359),MONTH(A359),1))</f>
        <v/>
      </c>
      <c r="H359" s="8" t="n">
        <f aca="false">IF(OR(A359="",E359="перенос",E359="отмена вовремя"),0,MAX(0,D359-F359))</f>
        <v>0</v>
      </c>
    </row>
    <row r="360" customFormat="false" ht="15" hidden="false" customHeight="false" outlineLevel="0" collapsed="false">
      <c r="A360" s="10"/>
      <c r="B360" s="9"/>
      <c r="C360" s="9"/>
      <c r="D360" s="13"/>
      <c r="E360" s="9"/>
      <c r="F360" s="13"/>
      <c r="G360" s="12" t="str">
        <f aca="false">IF(A360="","",DATE(YEAR(A360),MONTH(A360),1))</f>
        <v/>
      </c>
      <c r="H360" s="8" t="n">
        <f aca="false">IF(OR(A360="",E360="перенос",E360="отмена вовремя"),0,MAX(0,D360-F360))</f>
        <v>0</v>
      </c>
    </row>
    <row r="361" customFormat="false" ht="15" hidden="false" customHeight="false" outlineLevel="0" collapsed="false">
      <c r="A361" s="10"/>
      <c r="B361" s="9"/>
      <c r="C361" s="9"/>
      <c r="D361" s="13"/>
      <c r="E361" s="9"/>
      <c r="F361" s="13"/>
      <c r="G361" s="12" t="str">
        <f aca="false">IF(A361="","",DATE(YEAR(A361),MONTH(A361),1))</f>
        <v/>
      </c>
      <c r="H361" s="8" t="n">
        <f aca="false">IF(OR(A361="",E361="перенос",E361="отмена вовремя"),0,MAX(0,D361-F361))</f>
        <v>0</v>
      </c>
    </row>
    <row r="362" customFormat="false" ht="15" hidden="false" customHeight="false" outlineLevel="0" collapsed="false">
      <c r="A362" s="10"/>
      <c r="B362" s="9"/>
      <c r="C362" s="9"/>
      <c r="D362" s="13"/>
      <c r="E362" s="9"/>
      <c r="F362" s="13"/>
      <c r="G362" s="12" t="str">
        <f aca="false">IF(A362="","",DATE(YEAR(A362),MONTH(A362),1))</f>
        <v/>
      </c>
      <c r="H362" s="8" t="n">
        <f aca="false">IF(OR(A362="",E362="перенос",E362="отмена вовремя"),0,MAX(0,D362-F362))</f>
        <v>0</v>
      </c>
    </row>
    <row r="363" customFormat="false" ht="15" hidden="false" customHeight="false" outlineLevel="0" collapsed="false">
      <c r="A363" s="10"/>
      <c r="B363" s="9"/>
      <c r="C363" s="9"/>
      <c r="D363" s="13"/>
      <c r="E363" s="9"/>
      <c r="F363" s="13"/>
      <c r="G363" s="12" t="str">
        <f aca="false">IF(A363="","",DATE(YEAR(A363),MONTH(A363),1))</f>
        <v/>
      </c>
      <c r="H363" s="8" t="n">
        <f aca="false">IF(OR(A363="",E363="перенос",E363="отмена вовремя"),0,MAX(0,D363-F363))</f>
        <v>0</v>
      </c>
    </row>
    <row r="364" customFormat="false" ht="15" hidden="false" customHeight="false" outlineLevel="0" collapsed="false">
      <c r="A364" s="10"/>
      <c r="B364" s="9"/>
      <c r="C364" s="9"/>
      <c r="D364" s="13"/>
      <c r="E364" s="9"/>
      <c r="F364" s="13"/>
      <c r="G364" s="12" t="str">
        <f aca="false">IF(A364="","",DATE(YEAR(A364),MONTH(A364),1))</f>
        <v/>
      </c>
      <c r="H364" s="8" t="n">
        <f aca="false">IF(OR(A364="",E364="перенос",E364="отмена вовремя"),0,MAX(0,D364-F364))</f>
        <v>0</v>
      </c>
    </row>
    <row r="365" customFormat="false" ht="15" hidden="false" customHeight="false" outlineLevel="0" collapsed="false">
      <c r="A365" s="10"/>
      <c r="B365" s="9"/>
      <c r="C365" s="9"/>
      <c r="D365" s="13"/>
      <c r="E365" s="9"/>
      <c r="F365" s="13"/>
      <c r="G365" s="12" t="str">
        <f aca="false">IF(A365="","",DATE(YEAR(A365),MONTH(A365),1))</f>
        <v/>
      </c>
      <c r="H365" s="8" t="n">
        <f aca="false">IF(OR(A365="",E365="перенос",E365="отмена вовремя"),0,MAX(0,D365-F365))</f>
        <v>0</v>
      </c>
    </row>
    <row r="366" customFormat="false" ht="15" hidden="false" customHeight="false" outlineLevel="0" collapsed="false">
      <c r="A366" s="10"/>
      <c r="B366" s="9"/>
      <c r="C366" s="9"/>
      <c r="D366" s="13"/>
      <c r="E366" s="9"/>
      <c r="F366" s="13"/>
      <c r="G366" s="12" t="str">
        <f aca="false">IF(A366="","",DATE(YEAR(A366),MONTH(A366),1))</f>
        <v/>
      </c>
      <c r="H366" s="8" t="n">
        <f aca="false">IF(OR(A366="",E366="перенос",E366="отмена вовремя"),0,MAX(0,D366-F366))</f>
        <v>0</v>
      </c>
    </row>
    <row r="367" customFormat="false" ht="15" hidden="false" customHeight="false" outlineLevel="0" collapsed="false">
      <c r="A367" s="10"/>
      <c r="B367" s="9"/>
      <c r="C367" s="9"/>
      <c r="D367" s="13"/>
      <c r="E367" s="9"/>
      <c r="F367" s="13"/>
      <c r="G367" s="12" t="str">
        <f aca="false">IF(A367="","",DATE(YEAR(A367),MONTH(A367),1))</f>
        <v/>
      </c>
      <c r="H367" s="8" t="n">
        <f aca="false">IF(OR(A367="",E367="перенос",E367="отмена вовремя"),0,MAX(0,D367-F367))</f>
        <v>0</v>
      </c>
    </row>
    <row r="368" customFormat="false" ht="15" hidden="false" customHeight="false" outlineLevel="0" collapsed="false">
      <c r="A368" s="10"/>
      <c r="B368" s="9"/>
      <c r="C368" s="9"/>
      <c r="D368" s="13"/>
      <c r="E368" s="9"/>
      <c r="F368" s="13"/>
      <c r="G368" s="12" t="str">
        <f aca="false">IF(A368="","",DATE(YEAR(A368),MONTH(A368),1))</f>
        <v/>
      </c>
      <c r="H368" s="8" t="n">
        <f aca="false">IF(OR(A368="",E368="перенос",E368="отмена вовремя"),0,MAX(0,D368-F368))</f>
        <v>0</v>
      </c>
    </row>
    <row r="369" customFormat="false" ht="15" hidden="false" customHeight="false" outlineLevel="0" collapsed="false">
      <c r="A369" s="10"/>
      <c r="B369" s="9"/>
      <c r="C369" s="9"/>
      <c r="D369" s="13"/>
      <c r="E369" s="9"/>
      <c r="F369" s="13"/>
      <c r="G369" s="12" t="str">
        <f aca="false">IF(A369="","",DATE(YEAR(A369),MONTH(A369),1))</f>
        <v/>
      </c>
      <c r="H369" s="8" t="n">
        <f aca="false">IF(OR(A369="",E369="перенос",E369="отмена вовремя"),0,MAX(0,D369-F369))</f>
        <v>0</v>
      </c>
    </row>
    <row r="370" customFormat="false" ht="15" hidden="false" customHeight="false" outlineLevel="0" collapsed="false">
      <c r="A370" s="10"/>
      <c r="B370" s="9"/>
      <c r="C370" s="9"/>
      <c r="D370" s="13"/>
      <c r="E370" s="9"/>
      <c r="F370" s="13"/>
      <c r="G370" s="12" t="str">
        <f aca="false">IF(A370="","",DATE(YEAR(A370),MONTH(A370),1))</f>
        <v/>
      </c>
      <c r="H370" s="8" t="n">
        <f aca="false">IF(OR(A370="",E370="перенос",E370="отмена вовремя"),0,MAX(0,D370-F370))</f>
        <v>0</v>
      </c>
    </row>
    <row r="371" customFormat="false" ht="15" hidden="false" customHeight="false" outlineLevel="0" collapsed="false">
      <c r="A371" s="10"/>
      <c r="B371" s="9"/>
      <c r="C371" s="9"/>
      <c r="D371" s="13"/>
      <c r="E371" s="9"/>
      <c r="F371" s="13"/>
      <c r="G371" s="12" t="str">
        <f aca="false">IF(A371="","",DATE(YEAR(A371),MONTH(A371),1))</f>
        <v/>
      </c>
      <c r="H371" s="8" t="n">
        <f aca="false">IF(OR(A371="",E371="перенос",E371="отмена вовремя"),0,MAX(0,D371-F371))</f>
        <v>0</v>
      </c>
    </row>
    <row r="372" customFormat="false" ht="15" hidden="false" customHeight="false" outlineLevel="0" collapsed="false">
      <c r="A372" s="10"/>
      <c r="B372" s="9"/>
      <c r="C372" s="9"/>
      <c r="D372" s="13"/>
      <c r="E372" s="9"/>
      <c r="F372" s="13"/>
      <c r="G372" s="12" t="str">
        <f aca="false">IF(A372="","",DATE(YEAR(A372),MONTH(A372),1))</f>
        <v/>
      </c>
      <c r="H372" s="8" t="n">
        <f aca="false">IF(OR(A372="",E372="перенос",E372="отмена вовремя"),0,MAX(0,D372-F372))</f>
        <v>0</v>
      </c>
    </row>
    <row r="373" customFormat="false" ht="15" hidden="false" customHeight="false" outlineLevel="0" collapsed="false">
      <c r="A373" s="10"/>
      <c r="B373" s="9"/>
      <c r="C373" s="9"/>
      <c r="D373" s="13"/>
      <c r="E373" s="9"/>
      <c r="F373" s="13"/>
      <c r="G373" s="12" t="str">
        <f aca="false">IF(A373="","",DATE(YEAR(A373),MONTH(A373),1))</f>
        <v/>
      </c>
      <c r="H373" s="8" t="n">
        <f aca="false">IF(OR(A373="",E373="перенос",E373="отмена вовремя"),0,MAX(0,D373-F373))</f>
        <v>0</v>
      </c>
    </row>
    <row r="374" customFormat="false" ht="15" hidden="false" customHeight="false" outlineLevel="0" collapsed="false">
      <c r="A374" s="10"/>
      <c r="B374" s="9"/>
      <c r="C374" s="9"/>
      <c r="D374" s="13"/>
      <c r="E374" s="9"/>
      <c r="F374" s="13"/>
      <c r="G374" s="12" t="str">
        <f aca="false">IF(A374="","",DATE(YEAR(A374),MONTH(A374),1))</f>
        <v/>
      </c>
      <c r="H374" s="8" t="n">
        <f aca="false">IF(OR(A374="",E374="перенос",E374="отмена вовремя"),0,MAX(0,D374-F374))</f>
        <v>0</v>
      </c>
    </row>
    <row r="375" customFormat="false" ht="15" hidden="false" customHeight="false" outlineLevel="0" collapsed="false">
      <c r="A375" s="10"/>
      <c r="B375" s="9"/>
      <c r="C375" s="9"/>
      <c r="D375" s="13"/>
      <c r="E375" s="9"/>
      <c r="F375" s="13"/>
      <c r="G375" s="12" t="str">
        <f aca="false">IF(A375="","",DATE(YEAR(A375),MONTH(A375),1))</f>
        <v/>
      </c>
      <c r="H375" s="8" t="n">
        <f aca="false">IF(OR(A375="",E375="перенос",E375="отмена вовремя"),0,MAX(0,D375-F375))</f>
        <v>0</v>
      </c>
    </row>
    <row r="376" customFormat="false" ht="15" hidden="false" customHeight="false" outlineLevel="0" collapsed="false">
      <c r="A376" s="10"/>
      <c r="B376" s="9"/>
      <c r="C376" s="9"/>
      <c r="D376" s="13"/>
      <c r="E376" s="9"/>
      <c r="F376" s="13"/>
      <c r="G376" s="12" t="str">
        <f aca="false">IF(A376="","",DATE(YEAR(A376),MONTH(A376),1))</f>
        <v/>
      </c>
      <c r="H376" s="8" t="n">
        <f aca="false">IF(OR(A376="",E376="перенос",E376="отмена вовремя"),0,MAX(0,D376-F376))</f>
        <v>0</v>
      </c>
    </row>
    <row r="377" customFormat="false" ht="15" hidden="false" customHeight="false" outlineLevel="0" collapsed="false">
      <c r="A377" s="10"/>
      <c r="B377" s="9"/>
      <c r="C377" s="9"/>
      <c r="D377" s="13"/>
      <c r="E377" s="9"/>
      <c r="F377" s="13"/>
      <c r="G377" s="12" t="str">
        <f aca="false">IF(A377="","",DATE(YEAR(A377),MONTH(A377),1))</f>
        <v/>
      </c>
      <c r="H377" s="8" t="n">
        <f aca="false">IF(OR(A377="",E377="перенос",E377="отмена вовремя"),0,MAX(0,D377-F377))</f>
        <v>0</v>
      </c>
    </row>
    <row r="378" customFormat="false" ht="15" hidden="false" customHeight="false" outlineLevel="0" collapsed="false">
      <c r="A378" s="10"/>
      <c r="B378" s="9"/>
      <c r="C378" s="9"/>
      <c r="D378" s="13"/>
      <c r="E378" s="9"/>
      <c r="F378" s="13"/>
      <c r="G378" s="12" t="str">
        <f aca="false">IF(A378="","",DATE(YEAR(A378),MONTH(A378),1))</f>
        <v/>
      </c>
      <c r="H378" s="8" t="n">
        <f aca="false">IF(OR(A378="",E378="перенос",E378="отмена вовремя"),0,MAX(0,D378-F378))</f>
        <v>0</v>
      </c>
    </row>
    <row r="379" customFormat="false" ht="15" hidden="false" customHeight="false" outlineLevel="0" collapsed="false">
      <c r="A379" s="10"/>
      <c r="B379" s="9"/>
      <c r="C379" s="9"/>
      <c r="D379" s="13"/>
      <c r="E379" s="9"/>
      <c r="F379" s="13"/>
      <c r="G379" s="12" t="str">
        <f aca="false">IF(A379="","",DATE(YEAR(A379),MONTH(A379),1))</f>
        <v/>
      </c>
      <c r="H379" s="8" t="n">
        <f aca="false">IF(OR(A379="",E379="перенос",E379="отмена вовремя"),0,MAX(0,D379-F379))</f>
        <v>0</v>
      </c>
    </row>
    <row r="380" customFormat="false" ht="15" hidden="false" customHeight="false" outlineLevel="0" collapsed="false">
      <c r="A380" s="10"/>
      <c r="B380" s="9"/>
      <c r="C380" s="9"/>
      <c r="D380" s="13"/>
      <c r="E380" s="9"/>
      <c r="F380" s="13"/>
      <c r="G380" s="12" t="str">
        <f aca="false">IF(A380="","",DATE(YEAR(A380),MONTH(A380),1))</f>
        <v/>
      </c>
      <c r="H380" s="8" t="n">
        <f aca="false">IF(OR(A380="",E380="перенос",E380="отмена вовремя"),0,MAX(0,D380-F380))</f>
        <v>0</v>
      </c>
    </row>
    <row r="381" customFormat="false" ht="15" hidden="false" customHeight="false" outlineLevel="0" collapsed="false">
      <c r="A381" s="10"/>
      <c r="B381" s="9"/>
      <c r="C381" s="9"/>
      <c r="D381" s="13"/>
      <c r="E381" s="9"/>
      <c r="F381" s="13"/>
      <c r="G381" s="12" t="str">
        <f aca="false">IF(A381="","",DATE(YEAR(A381),MONTH(A381),1))</f>
        <v/>
      </c>
      <c r="H381" s="8" t="n">
        <f aca="false">IF(OR(A381="",E381="перенос",E381="отмена вовремя"),0,MAX(0,D381-F381))</f>
        <v>0</v>
      </c>
    </row>
    <row r="382" customFormat="false" ht="15" hidden="false" customHeight="false" outlineLevel="0" collapsed="false">
      <c r="A382" s="10"/>
      <c r="B382" s="9"/>
      <c r="C382" s="9"/>
      <c r="D382" s="13"/>
      <c r="E382" s="9"/>
      <c r="F382" s="13"/>
      <c r="G382" s="12" t="str">
        <f aca="false">IF(A382="","",DATE(YEAR(A382),MONTH(A382),1))</f>
        <v/>
      </c>
      <c r="H382" s="8" t="n">
        <f aca="false">IF(OR(A382="",E382="перенос",E382="отмена вовремя"),0,MAX(0,D382-F382))</f>
        <v>0</v>
      </c>
    </row>
    <row r="383" customFormat="false" ht="15" hidden="false" customHeight="false" outlineLevel="0" collapsed="false">
      <c r="A383" s="10"/>
      <c r="B383" s="9"/>
      <c r="C383" s="9"/>
      <c r="D383" s="13"/>
      <c r="E383" s="9"/>
      <c r="F383" s="13"/>
      <c r="G383" s="12" t="str">
        <f aca="false">IF(A383="","",DATE(YEAR(A383),MONTH(A383),1))</f>
        <v/>
      </c>
      <c r="H383" s="8" t="n">
        <f aca="false">IF(OR(A383="",E383="перенос",E383="отмена вовремя"),0,MAX(0,D383-F383))</f>
        <v>0</v>
      </c>
    </row>
    <row r="384" customFormat="false" ht="15" hidden="false" customHeight="false" outlineLevel="0" collapsed="false">
      <c r="A384" s="10"/>
      <c r="B384" s="9"/>
      <c r="C384" s="9"/>
      <c r="D384" s="13"/>
      <c r="E384" s="9"/>
      <c r="F384" s="13"/>
      <c r="G384" s="12" t="str">
        <f aca="false">IF(A384="","",DATE(YEAR(A384),MONTH(A384),1))</f>
        <v/>
      </c>
      <c r="H384" s="8" t="n">
        <f aca="false">IF(OR(A384="",E384="перенос",E384="отмена вовремя"),0,MAX(0,D384-F384))</f>
        <v>0</v>
      </c>
    </row>
    <row r="385" customFormat="false" ht="15" hidden="false" customHeight="false" outlineLevel="0" collapsed="false">
      <c r="A385" s="10"/>
      <c r="B385" s="9"/>
      <c r="C385" s="9"/>
      <c r="D385" s="13"/>
      <c r="E385" s="9"/>
      <c r="F385" s="13"/>
      <c r="G385" s="12" t="str">
        <f aca="false">IF(A385="","",DATE(YEAR(A385),MONTH(A385),1))</f>
        <v/>
      </c>
      <c r="H385" s="8" t="n">
        <f aca="false">IF(OR(A385="",E385="перенос",E385="отмена вовремя"),0,MAX(0,D385-F385))</f>
        <v>0</v>
      </c>
    </row>
    <row r="386" customFormat="false" ht="15" hidden="false" customHeight="false" outlineLevel="0" collapsed="false">
      <c r="A386" s="10"/>
      <c r="B386" s="9"/>
      <c r="C386" s="9"/>
      <c r="D386" s="13"/>
      <c r="E386" s="9"/>
      <c r="F386" s="13"/>
      <c r="G386" s="12" t="str">
        <f aca="false">IF(A386="","",DATE(YEAR(A386),MONTH(A386),1))</f>
        <v/>
      </c>
      <c r="H386" s="8" t="n">
        <f aca="false">IF(OR(A386="",E386="перенос",E386="отмена вовремя"),0,MAX(0,D386-F386))</f>
        <v>0</v>
      </c>
    </row>
    <row r="387" customFormat="false" ht="15" hidden="false" customHeight="false" outlineLevel="0" collapsed="false">
      <c r="A387" s="10"/>
      <c r="B387" s="9"/>
      <c r="C387" s="9"/>
      <c r="D387" s="13"/>
      <c r="E387" s="9"/>
      <c r="F387" s="13"/>
      <c r="G387" s="12" t="str">
        <f aca="false">IF(A387="","",DATE(YEAR(A387),MONTH(A387),1))</f>
        <v/>
      </c>
      <c r="H387" s="8" t="n">
        <f aca="false">IF(OR(A387="",E387="перенос",E387="отмена вовремя"),0,MAX(0,D387-F387))</f>
        <v>0</v>
      </c>
    </row>
    <row r="388" customFormat="false" ht="15" hidden="false" customHeight="false" outlineLevel="0" collapsed="false">
      <c r="A388" s="10"/>
      <c r="B388" s="9"/>
      <c r="C388" s="9"/>
      <c r="D388" s="13"/>
      <c r="E388" s="9"/>
      <c r="F388" s="13"/>
      <c r="G388" s="12" t="str">
        <f aca="false">IF(A388="","",DATE(YEAR(A388),MONTH(A388),1))</f>
        <v/>
      </c>
      <c r="H388" s="8" t="n">
        <f aca="false">IF(OR(A388="",E388="перенос",E388="отмена вовремя"),0,MAX(0,D388-F388))</f>
        <v>0</v>
      </c>
    </row>
    <row r="389" customFormat="false" ht="15" hidden="false" customHeight="false" outlineLevel="0" collapsed="false">
      <c r="A389" s="10"/>
      <c r="B389" s="9"/>
      <c r="C389" s="9"/>
      <c r="D389" s="13"/>
      <c r="E389" s="9"/>
      <c r="F389" s="13"/>
      <c r="G389" s="12" t="str">
        <f aca="false">IF(A389="","",DATE(YEAR(A389),MONTH(A389),1))</f>
        <v/>
      </c>
      <c r="H389" s="8" t="n">
        <f aca="false">IF(OR(A389="",E389="перенос",E389="отмена вовремя"),0,MAX(0,D389-F389))</f>
        <v>0</v>
      </c>
    </row>
    <row r="390" customFormat="false" ht="15" hidden="false" customHeight="false" outlineLevel="0" collapsed="false">
      <c r="A390" s="10"/>
      <c r="B390" s="9"/>
      <c r="C390" s="9"/>
      <c r="D390" s="13"/>
      <c r="E390" s="9"/>
      <c r="F390" s="13"/>
      <c r="G390" s="12" t="str">
        <f aca="false">IF(A390="","",DATE(YEAR(A390),MONTH(A390),1))</f>
        <v/>
      </c>
      <c r="H390" s="8" t="n">
        <f aca="false">IF(OR(A390="",E390="перенос",E390="отмена вовремя"),0,MAX(0,D390-F390))</f>
        <v>0</v>
      </c>
    </row>
    <row r="391" customFormat="false" ht="15" hidden="false" customHeight="false" outlineLevel="0" collapsed="false">
      <c r="A391" s="10"/>
      <c r="B391" s="9"/>
      <c r="C391" s="9"/>
      <c r="D391" s="13"/>
      <c r="E391" s="9"/>
      <c r="F391" s="13"/>
      <c r="G391" s="12" t="str">
        <f aca="false">IF(A391="","",DATE(YEAR(A391),MONTH(A391),1))</f>
        <v/>
      </c>
      <c r="H391" s="8" t="n">
        <f aca="false">IF(OR(A391="",E391="перенос",E391="отмена вовремя"),0,MAX(0,D391-F391))</f>
        <v>0</v>
      </c>
    </row>
    <row r="392" customFormat="false" ht="15" hidden="false" customHeight="false" outlineLevel="0" collapsed="false">
      <c r="A392" s="10"/>
      <c r="B392" s="9"/>
      <c r="C392" s="9"/>
      <c r="D392" s="13"/>
      <c r="E392" s="9"/>
      <c r="F392" s="13"/>
      <c r="G392" s="12" t="str">
        <f aca="false">IF(A392="","",DATE(YEAR(A392),MONTH(A392),1))</f>
        <v/>
      </c>
      <c r="H392" s="8" t="n">
        <f aca="false">IF(OR(A392="",E392="перенос",E392="отмена вовремя"),0,MAX(0,D392-F392))</f>
        <v>0</v>
      </c>
    </row>
    <row r="393" customFormat="false" ht="15" hidden="false" customHeight="false" outlineLevel="0" collapsed="false">
      <c r="A393" s="10"/>
      <c r="B393" s="9"/>
      <c r="C393" s="9"/>
      <c r="D393" s="13"/>
      <c r="E393" s="9"/>
      <c r="F393" s="13"/>
      <c r="G393" s="12" t="str">
        <f aca="false">IF(A393="","",DATE(YEAR(A393),MONTH(A393),1))</f>
        <v/>
      </c>
      <c r="H393" s="8" t="n">
        <f aca="false">IF(OR(A393="",E393="перенос",E393="отмена вовремя"),0,MAX(0,D393-F393))</f>
        <v>0</v>
      </c>
    </row>
    <row r="394" customFormat="false" ht="15" hidden="false" customHeight="false" outlineLevel="0" collapsed="false">
      <c r="A394" s="10"/>
      <c r="B394" s="9"/>
      <c r="C394" s="9"/>
      <c r="D394" s="13"/>
      <c r="E394" s="9"/>
      <c r="F394" s="13"/>
      <c r="G394" s="12" t="str">
        <f aca="false">IF(A394="","",DATE(YEAR(A394),MONTH(A394),1))</f>
        <v/>
      </c>
      <c r="H394" s="8" t="n">
        <f aca="false">IF(OR(A394="",E394="перенос",E394="отмена вовремя"),0,MAX(0,D394-F394))</f>
        <v>0</v>
      </c>
    </row>
    <row r="395" customFormat="false" ht="15" hidden="false" customHeight="false" outlineLevel="0" collapsed="false">
      <c r="A395" s="10"/>
      <c r="B395" s="9"/>
      <c r="C395" s="9"/>
      <c r="D395" s="13"/>
      <c r="E395" s="9"/>
      <c r="F395" s="13"/>
      <c r="G395" s="12" t="str">
        <f aca="false">IF(A395="","",DATE(YEAR(A395),MONTH(A395),1))</f>
        <v/>
      </c>
      <c r="H395" s="8" t="n">
        <f aca="false">IF(OR(A395="",E395="перенос",E395="отмена вовремя"),0,MAX(0,D395-F395))</f>
        <v>0</v>
      </c>
    </row>
    <row r="396" customFormat="false" ht="15" hidden="false" customHeight="false" outlineLevel="0" collapsed="false">
      <c r="A396" s="10"/>
      <c r="B396" s="9"/>
      <c r="C396" s="9"/>
      <c r="D396" s="13"/>
      <c r="E396" s="9"/>
      <c r="F396" s="13"/>
      <c r="G396" s="12" t="str">
        <f aca="false">IF(A396="","",DATE(YEAR(A396),MONTH(A396),1))</f>
        <v/>
      </c>
      <c r="H396" s="8" t="n">
        <f aca="false">IF(OR(A396="",E396="перенос",E396="отмена вовремя"),0,MAX(0,D396-F396))</f>
        <v>0</v>
      </c>
    </row>
    <row r="397" customFormat="false" ht="15" hidden="false" customHeight="false" outlineLevel="0" collapsed="false">
      <c r="A397" s="10"/>
      <c r="B397" s="9"/>
      <c r="C397" s="9"/>
      <c r="D397" s="13"/>
      <c r="E397" s="9"/>
      <c r="F397" s="13"/>
      <c r="G397" s="12" t="str">
        <f aca="false">IF(A397="","",DATE(YEAR(A397),MONTH(A397),1))</f>
        <v/>
      </c>
      <c r="H397" s="8" t="n">
        <f aca="false">IF(OR(A397="",E397="перенос",E397="отмена вовремя"),0,MAX(0,D397-F397))</f>
        <v>0</v>
      </c>
    </row>
    <row r="398" customFormat="false" ht="15" hidden="false" customHeight="false" outlineLevel="0" collapsed="false">
      <c r="A398" s="10"/>
      <c r="B398" s="9"/>
      <c r="C398" s="9"/>
      <c r="D398" s="13"/>
      <c r="E398" s="9"/>
      <c r="F398" s="13"/>
      <c r="G398" s="12" t="str">
        <f aca="false">IF(A398="","",DATE(YEAR(A398),MONTH(A398),1))</f>
        <v/>
      </c>
      <c r="H398" s="8" t="n">
        <f aca="false">IF(OR(A398="",E398="перенос",E398="отмена вовремя"),0,MAX(0,D398-F398))</f>
        <v>0</v>
      </c>
    </row>
    <row r="399" customFormat="false" ht="15" hidden="false" customHeight="false" outlineLevel="0" collapsed="false">
      <c r="A399" s="10"/>
      <c r="B399" s="9"/>
      <c r="C399" s="9"/>
      <c r="D399" s="13"/>
      <c r="E399" s="9"/>
      <c r="F399" s="13"/>
      <c r="G399" s="12" t="str">
        <f aca="false">IF(A399="","",DATE(YEAR(A399),MONTH(A399),1))</f>
        <v/>
      </c>
      <c r="H399" s="8" t="n">
        <f aca="false">IF(OR(A399="",E399="перенос",E399="отмена вовремя"),0,MAX(0,D399-F399))</f>
        <v>0</v>
      </c>
    </row>
    <row r="400" customFormat="false" ht="15" hidden="false" customHeight="false" outlineLevel="0" collapsed="false">
      <c r="A400" s="10"/>
      <c r="B400" s="9"/>
      <c r="C400" s="9"/>
      <c r="D400" s="13"/>
      <c r="E400" s="9"/>
      <c r="F400" s="13"/>
      <c r="G400" s="12" t="str">
        <f aca="false">IF(A400="","",DATE(YEAR(A400),MONTH(A400),1))</f>
        <v/>
      </c>
      <c r="H400" s="8" t="n">
        <f aca="false">IF(OR(A400="",E400="перенос",E400="отмена вовремя"),0,MAX(0,D400-F400))</f>
        <v>0</v>
      </c>
    </row>
    <row r="401" customFormat="false" ht="15" hidden="false" customHeight="false" outlineLevel="0" collapsed="false">
      <c r="A401" s="10"/>
      <c r="B401" s="9"/>
      <c r="C401" s="9"/>
      <c r="D401" s="13"/>
      <c r="E401" s="9"/>
      <c r="F401" s="13"/>
      <c r="G401" s="12" t="str">
        <f aca="false">IF(A401="","",DATE(YEAR(A401),MONTH(A401),1))</f>
        <v/>
      </c>
      <c r="H401" s="8" t="n">
        <f aca="false">IF(OR(A401="",E401="перенос",E401="отмена вовремя"),0,MAX(0,D401-F401))</f>
        <v>0</v>
      </c>
    </row>
    <row r="402" customFormat="false" ht="15" hidden="false" customHeight="false" outlineLevel="0" collapsed="false">
      <c r="A402" s="10"/>
      <c r="B402" s="9"/>
      <c r="C402" s="9"/>
      <c r="D402" s="13"/>
      <c r="E402" s="9"/>
      <c r="F402" s="13"/>
      <c r="G402" s="12" t="str">
        <f aca="false">IF(A402="","",DATE(YEAR(A402),MONTH(A402),1))</f>
        <v/>
      </c>
      <c r="H402" s="8" t="n">
        <f aca="false">IF(OR(A402="",E402="перенос",E402="отмена вовремя"),0,MAX(0,D402-F402))</f>
        <v>0</v>
      </c>
    </row>
    <row r="403" customFormat="false" ht="15" hidden="false" customHeight="false" outlineLevel="0" collapsed="false">
      <c r="A403" s="10"/>
      <c r="B403" s="9"/>
      <c r="C403" s="9"/>
      <c r="D403" s="13"/>
      <c r="E403" s="9"/>
      <c r="F403" s="13"/>
      <c r="G403" s="12" t="str">
        <f aca="false">IF(A403="","",DATE(YEAR(A403),MONTH(A403),1))</f>
        <v/>
      </c>
      <c r="H403" s="8" t="n">
        <f aca="false">IF(OR(A403="",E403="перенос",E403="отмена вовремя"),0,MAX(0,D403-F403))</f>
        <v>0</v>
      </c>
    </row>
    <row r="404" customFormat="false" ht="15" hidden="false" customHeight="false" outlineLevel="0" collapsed="false">
      <c r="A404" s="10"/>
      <c r="B404" s="9"/>
      <c r="C404" s="9"/>
      <c r="D404" s="13"/>
      <c r="E404" s="9"/>
      <c r="F404" s="13"/>
      <c r="G404" s="12" t="str">
        <f aca="false">IF(A404="","",DATE(YEAR(A404),MONTH(A404),1))</f>
        <v/>
      </c>
      <c r="H404" s="8" t="n">
        <f aca="false">IF(OR(A404="",E404="перенос",E404="отмена вовремя"),0,MAX(0,D404-F404))</f>
        <v>0</v>
      </c>
    </row>
    <row r="405" customFormat="false" ht="15" hidden="false" customHeight="false" outlineLevel="0" collapsed="false">
      <c r="A405" s="10"/>
      <c r="B405" s="9"/>
      <c r="C405" s="9"/>
      <c r="D405" s="13"/>
      <c r="E405" s="9"/>
      <c r="F405" s="13"/>
      <c r="G405" s="12" t="str">
        <f aca="false">IF(A405="","",DATE(YEAR(A405),MONTH(A405),1))</f>
        <v/>
      </c>
      <c r="H405" s="8" t="n">
        <f aca="false">IF(OR(A405="",E405="перенос",E405="отмена вовремя"),0,MAX(0,D405-F405))</f>
        <v>0</v>
      </c>
    </row>
    <row r="406" customFormat="false" ht="15" hidden="false" customHeight="false" outlineLevel="0" collapsed="false">
      <c r="A406" s="10"/>
      <c r="B406" s="9"/>
      <c r="C406" s="9"/>
      <c r="D406" s="13"/>
      <c r="E406" s="9"/>
      <c r="F406" s="13"/>
      <c r="G406" s="12" t="str">
        <f aca="false">IF(A406="","",DATE(YEAR(A406),MONTH(A406),1))</f>
        <v/>
      </c>
      <c r="H406" s="8" t="n">
        <f aca="false">IF(OR(A406="",E406="перенос",E406="отмена вовремя"),0,MAX(0,D406-F406))</f>
        <v>0</v>
      </c>
    </row>
    <row r="407" customFormat="false" ht="15" hidden="false" customHeight="false" outlineLevel="0" collapsed="false">
      <c r="A407" s="10"/>
      <c r="B407" s="9"/>
      <c r="C407" s="9"/>
      <c r="D407" s="13"/>
      <c r="E407" s="9"/>
      <c r="F407" s="13"/>
      <c r="G407" s="12" t="str">
        <f aca="false">IF(A407="","",DATE(YEAR(A407),MONTH(A407),1))</f>
        <v/>
      </c>
      <c r="H407" s="8" t="n">
        <f aca="false">IF(OR(A407="",E407="перенос",E407="отмена вовремя"),0,MAX(0,D407-F407))</f>
        <v>0</v>
      </c>
    </row>
    <row r="408" customFormat="false" ht="15" hidden="false" customHeight="false" outlineLevel="0" collapsed="false">
      <c r="A408" s="10"/>
      <c r="B408" s="9"/>
      <c r="C408" s="9"/>
      <c r="D408" s="13"/>
      <c r="E408" s="9"/>
      <c r="F408" s="13"/>
      <c r="G408" s="12" t="str">
        <f aca="false">IF(A408="","",DATE(YEAR(A408),MONTH(A408),1))</f>
        <v/>
      </c>
      <c r="H408" s="8" t="n">
        <f aca="false">IF(OR(A408="",E408="перенос",E408="отмена вовремя"),0,MAX(0,D408-F408))</f>
        <v>0</v>
      </c>
    </row>
    <row r="409" customFormat="false" ht="15" hidden="false" customHeight="false" outlineLevel="0" collapsed="false">
      <c r="A409" s="10"/>
      <c r="B409" s="9"/>
      <c r="C409" s="9"/>
      <c r="D409" s="13"/>
      <c r="E409" s="9"/>
      <c r="F409" s="13"/>
      <c r="G409" s="12" t="str">
        <f aca="false">IF(A409="","",DATE(YEAR(A409),MONTH(A409),1))</f>
        <v/>
      </c>
      <c r="H409" s="8" t="n">
        <f aca="false">IF(OR(A409="",E409="перенос",E409="отмена вовремя"),0,MAX(0,D409-F409))</f>
        <v>0</v>
      </c>
    </row>
    <row r="410" customFormat="false" ht="15" hidden="false" customHeight="false" outlineLevel="0" collapsed="false">
      <c r="A410" s="10"/>
      <c r="B410" s="9"/>
      <c r="C410" s="9"/>
      <c r="D410" s="13"/>
      <c r="E410" s="9"/>
      <c r="F410" s="13"/>
      <c r="G410" s="12" t="str">
        <f aca="false">IF(A410="","",DATE(YEAR(A410),MONTH(A410),1))</f>
        <v/>
      </c>
      <c r="H410" s="8" t="n">
        <f aca="false">IF(OR(A410="",E410="перенос",E410="отмена вовремя"),0,MAX(0,D410-F410))</f>
        <v>0</v>
      </c>
    </row>
    <row r="411" customFormat="false" ht="15" hidden="false" customHeight="false" outlineLevel="0" collapsed="false">
      <c r="A411" s="10"/>
      <c r="B411" s="9"/>
      <c r="C411" s="9"/>
      <c r="D411" s="13"/>
      <c r="E411" s="9"/>
      <c r="F411" s="13"/>
      <c r="G411" s="12" t="str">
        <f aca="false">IF(A411="","",DATE(YEAR(A411),MONTH(A411),1))</f>
        <v/>
      </c>
      <c r="H411" s="8" t="n">
        <f aca="false">IF(OR(A411="",E411="перенос",E411="отмена вовремя"),0,MAX(0,D411-F411))</f>
        <v>0</v>
      </c>
    </row>
    <row r="412" customFormat="false" ht="15" hidden="false" customHeight="false" outlineLevel="0" collapsed="false">
      <c r="A412" s="10"/>
      <c r="B412" s="9"/>
      <c r="C412" s="9"/>
      <c r="D412" s="13"/>
      <c r="E412" s="9"/>
      <c r="F412" s="13"/>
      <c r="G412" s="12" t="str">
        <f aca="false">IF(A412="","",DATE(YEAR(A412),MONTH(A412),1))</f>
        <v/>
      </c>
      <c r="H412" s="8" t="n">
        <f aca="false">IF(OR(A412="",E412="перенос",E412="отмена вовремя"),0,MAX(0,D412-F412))</f>
        <v>0</v>
      </c>
    </row>
    <row r="413" customFormat="false" ht="15" hidden="false" customHeight="false" outlineLevel="0" collapsed="false">
      <c r="A413" s="10"/>
      <c r="B413" s="9"/>
      <c r="C413" s="9"/>
      <c r="D413" s="13"/>
      <c r="E413" s="9"/>
      <c r="F413" s="13"/>
      <c r="G413" s="12" t="str">
        <f aca="false">IF(A413="","",DATE(YEAR(A413),MONTH(A413),1))</f>
        <v/>
      </c>
      <c r="H413" s="8" t="n">
        <f aca="false">IF(OR(A413="",E413="перенос",E413="отмена вовремя"),0,MAX(0,D413-F413))</f>
        <v>0</v>
      </c>
    </row>
    <row r="414" customFormat="false" ht="15" hidden="false" customHeight="false" outlineLevel="0" collapsed="false">
      <c r="A414" s="10"/>
      <c r="B414" s="9"/>
      <c r="C414" s="9"/>
      <c r="D414" s="13"/>
      <c r="E414" s="9"/>
      <c r="F414" s="13"/>
      <c r="G414" s="12" t="str">
        <f aca="false">IF(A414="","",DATE(YEAR(A414),MONTH(A414),1))</f>
        <v/>
      </c>
      <c r="H414" s="8" t="n">
        <f aca="false">IF(OR(A414="",E414="перенос",E414="отмена вовремя"),0,MAX(0,D414-F414))</f>
        <v>0</v>
      </c>
    </row>
    <row r="415" customFormat="false" ht="15" hidden="false" customHeight="false" outlineLevel="0" collapsed="false">
      <c r="A415" s="10"/>
      <c r="B415" s="9"/>
      <c r="C415" s="9"/>
      <c r="D415" s="13"/>
      <c r="E415" s="9"/>
      <c r="F415" s="13"/>
      <c r="G415" s="12" t="str">
        <f aca="false">IF(A415="","",DATE(YEAR(A415),MONTH(A415),1))</f>
        <v/>
      </c>
      <c r="H415" s="8" t="n">
        <f aca="false">IF(OR(A415="",E415="перенос",E415="отмена вовремя"),0,MAX(0,D415-F415))</f>
        <v>0</v>
      </c>
    </row>
    <row r="416" customFormat="false" ht="15" hidden="false" customHeight="false" outlineLevel="0" collapsed="false">
      <c r="A416" s="10"/>
      <c r="B416" s="9"/>
      <c r="C416" s="9"/>
      <c r="D416" s="13"/>
      <c r="E416" s="9"/>
      <c r="F416" s="13"/>
      <c r="G416" s="12" t="str">
        <f aca="false">IF(A416="","",DATE(YEAR(A416),MONTH(A416),1))</f>
        <v/>
      </c>
      <c r="H416" s="8" t="n">
        <f aca="false">IF(OR(A416="",E416="перенос",E416="отмена вовремя"),0,MAX(0,D416-F416))</f>
        <v>0</v>
      </c>
    </row>
    <row r="417" customFormat="false" ht="15" hidden="false" customHeight="false" outlineLevel="0" collapsed="false">
      <c r="A417" s="10"/>
      <c r="B417" s="9"/>
      <c r="C417" s="9"/>
      <c r="D417" s="13"/>
      <c r="E417" s="9"/>
      <c r="F417" s="13"/>
      <c r="G417" s="12" t="str">
        <f aca="false">IF(A417="","",DATE(YEAR(A417),MONTH(A417),1))</f>
        <v/>
      </c>
      <c r="H417" s="8" t="n">
        <f aca="false">IF(OR(A417="",E417="перенос",E417="отмена вовремя"),0,MAX(0,D417-F417))</f>
        <v>0</v>
      </c>
    </row>
    <row r="418" customFormat="false" ht="15" hidden="false" customHeight="false" outlineLevel="0" collapsed="false">
      <c r="A418" s="10"/>
      <c r="B418" s="9"/>
      <c r="C418" s="9"/>
      <c r="D418" s="13"/>
      <c r="E418" s="9"/>
      <c r="F418" s="13"/>
      <c r="G418" s="12" t="str">
        <f aca="false">IF(A418="","",DATE(YEAR(A418),MONTH(A418),1))</f>
        <v/>
      </c>
      <c r="H418" s="8" t="n">
        <f aca="false">IF(OR(A418="",E418="перенос",E418="отмена вовремя"),0,MAX(0,D418-F418))</f>
        <v>0</v>
      </c>
    </row>
    <row r="419" customFormat="false" ht="15" hidden="false" customHeight="false" outlineLevel="0" collapsed="false">
      <c r="A419" s="10"/>
      <c r="B419" s="9"/>
      <c r="C419" s="9"/>
      <c r="D419" s="13"/>
      <c r="E419" s="9"/>
      <c r="F419" s="13"/>
      <c r="G419" s="12" t="str">
        <f aca="false">IF(A419="","",DATE(YEAR(A419),MONTH(A419),1))</f>
        <v/>
      </c>
      <c r="H419" s="8" t="n">
        <f aca="false">IF(OR(A419="",E419="перенос",E419="отмена вовремя"),0,MAX(0,D419-F419))</f>
        <v>0</v>
      </c>
    </row>
    <row r="420" customFormat="false" ht="15" hidden="false" customHeight="false" outlineLevel="0" collapsed="false">
      <c r="A420" s="10"/>
      <c r="B420" s="9"/>
      <c r="C420" s="9"/>
      <c r="D420" s="13"/>
      <c r="E420" s="9"/>
      <c r="F420" s="13"/>
      <c r="G420" s="12" t="str">
        <f aca="false">IF(A420="","",DATE(YEAR(A420),MONTH(A420),1))</f>
        <v/>
      </c>
      <c r="H420" s="8" t="n">
        <f aca="false">IF(OR(A420="",E420="перенос",E420="отмена вовремя"),0,MAX(0,D420-F420))</f>
        <v>0</v>
      </c>
    </row>
    <row r="421" customFormat="false" ht="15" hidden="false" customHeight="false" outlineLevel="0" collapsed="false">
      <c r="A421" s="10"/>
      <c r="B421" s="9"/>
      <c r="C421" s="9"/>
      <c r="D421" s="13"/>
      <c r="E421" s="9"/>
      <c r="F421" s="13"/>
      <c r="G421" s="12" t="str">
        <f aca="false">IF(A421="","",DATE(YEAR(A421),MONTH(A421),1))</f>
        <v/>
      </c>
      <c r="H421" s="8" t="n">
        <f aca="false">IF(OR(A421="",E421="перенос",E421="отмена вовремя"),0,MAX(0,D421-F421))</f>
        <v>0</v>
      </c>
    </row>
    <row r="422" customFormat="false" ht="15" hidden="false" customHeight="false" outlineLevel="0" collapsed="false">
      <c r="A422" s="10"/>
      <c r="B422" s="9"/>
      <c r="C422" s="9"/>
      <c r="D422" s="13"/>
      <c r="E422" s="9"/>
      <c r="F422" s="13"/>
      <c r="G422" s="12" t="str">
        <f aca="false">IF(A422="","",DATE(YEAR(A422),MONTH(A422),1))</f>
        <v/>
      </c>
      <c r="H422" s="8" t="n">
        <f aca="false">IF(OR(A422="",E422="перенос",E422="отмена вовремя"),0,MAX(0,D422-F422))</f>
        <v>0</v>
      </c>
    </row>
    <row r="423" customFormat="false" ht="15" hidden="false" customHeight="false" outlineLevel="0" collapsed="false">
      <c r="A423" s="10"/>
      <c r="B423" s="9"/>
      <c r="C423" s="9"/>
      <c r="D423" s="13"/>
      <c r="E423" s="9"/>
      <c r="F423" s="13"/>
      <c r="G423" s="12" t="str">
        <f aca="false">IF(A423="","",DATE(YEAR(A423),MONTH(A423),1))</f>
        <v/>
      </c>
      <c r="H423" s="8" t="n">
        <f aca="false">IF(OR(A423="",E423="перенос",E423="отмена вовремя"),0,MAX(0,D423-F423))</f>
        <v>0</v>
      </c>
    </row>
    <row r="424" customFormat="false" ht="15" hidden="false" customHeight="false" outlineLevel="0" collapsed="false">
      <c r="A424" s="10"/>
      <c r="B424" s="9"/>
      <c r="C424" s="9"/>
      <c r="D424" s="13"/>
      <c r="E424" s="9"/>
      <c r="F424" s="13"/>
      <c r="G424" s="12" t="str">
        <f aca="false">IF(A424="","",DATE(YEAR(A424),MONTH(A424),1))</f>
        <v/>
      </c>
      <c r="H424" s="8" t="n">
        <f aca="false">IF(OR(A424="",E424="перенос",E424="отмена вовремя"),0,MAX(0,D424-F424))</f>
        <v>0</v>
      </c>
    </row>
    <row r="425" customFormat="false" ht="15" hidden="false" customHeight="false" outlineLevel="0" collapsed="false">
      <c r="A425" s="10"/>
      <c r="B425" s="9"/>
      <c r="C425" s="9"/>
      <c r="D425" s="13"/>
      <c r="E425" s="9"/>
      <c r="F425" s="13"/>
      <c r="G425" s="12" t="str">
        <f aca="false">IF(A425="","",DATE(YEAR(A425),MONTH(A425),1))</f>
        <v/>
      </c>
      <c r="H425" s="8" t="n">
        <f aca="false">IF(OR(A425="",E425="перенос",E425="отмена вовремя"),0,MAX(0,D425-F425))</f>
        <v>0</v>
      </c>
    </row>
    <row r="426" customFormat="false" ht="15" hidden="false" customHeight="false" outlineLevel="0" collapsed="false">
      <c r="A426" s="10"/>
      <c r="B426" s="9"/>
      <c r="C426" s="9"/>
      <c r="D426" s="13"/>
      <c r="E426" s="9"/>
      <c r="F426" s="13"/>
      <c r="G426" s="12" t="str">
        <f aca="false">IF(A426="","",DATE(YEAR(A426),MONTH(A426),1))</f>
        <v/>
      </c>
      <c r="H426" s="8" t="n">
        <f aca="false">IF(OR(A426="",E426="перенос",E426="отмена вовремя"),0,MAX(0,D426-F426))</f>
        <v>0</v>
      </c>
    </row>
    <row r="427" customFormat="false" ht="15" hidden="false" customHeight="false" outlineLevel="0" collapsed="false">
      <c r="A427" s="10"/>
      <c r="B427" s="9"/>
      <c r="C427" s="9"/>
      <c r="D427" s="13"/>
      <c r="E427" s="9"/>
      <c r="F427" s="13"/>
      <c r="G427" s="12" t="str">
        <f aca="false">IF(A427="","",DATE(YEAR(A427),MONTH(A427),1))</f>
        <v/>
      </c>
      <c r="H427" s="8" t="n">
        <f aca="false">IF(OR(A427="",E427="перенос",E427="отмена вовремя"),0,MAX(0,D427-F427))</f>
        <v>0</v>
      </c>
    </row>
    <row r="428" customFormat="false" ht="15" hidden="false" customHeight="false" outlineLevel="0" collapsed="false">
      <c r="A428" s="10"/>
      <c r="B428" s="9"/>
      <c r="C428" s="9"/>
      <c r="D428" s="13"/>
      <c r="E428" s="9"/>
      <c r="F428" s="13"/>
      <c r="G428" s="12" t="str">
        <f aca="false">IF(A428="","",DATE(YEAR(A428),MONTH(A428),1))</f>
        <v/>
      </c>
      <c r="H428" s="8" t="n">
        <f aca="false">IF(OR(A428="",E428="перенос",E428="отмена вовремя"),0,MAX(0,D428-F428))</f>
        <v>0</v>
      </c>
    </row>
    <row r="429" customFormat="false" ht="15" hidden="false" customHeight="false" outlineLevel="0" collapsed="false">
      <c r="A429" s="10"/>
      <c r="B429" s="9"/>
      <c r="C429" s="9"/>
      <c r="D429" s="13"/>
      <c r="E429" s="9"/>
      <c r="F429" s="13"/>
      <c r="G429" s="12" t="str">
        <f aca="false">IF(A429="","",DATE(YEAR(A429),MONTH(A429),1))</f>
        <v/>
      </c>
      <c r="H429" s="8" t="n">
        <f aca="false">IF(OR(A429="",E429="перенос",E429="отмена вовремя"),0,MAX(0,D429-F429))</f>
        <v>0</v>
      </c>
    </row>
    <row r="430" customFormat="false" ht="15" hidden="false" customHeight="false" outlineLevel="0" collapsed="false">
      <c r="A430" s="10"/>
      <c r="B430" s="9"/>
      <c r="C430" s="9"/>
      <c r="D430" s="13"/>
      <c r="E430" s="9"/>
      <c r="F430" s="13"/>
      <c r="G430" s="12" t="str">
        <f aca="false">IF(A430="","",DATE(YEAR(A430),MONTH(A430),1))</f>
        <v/>
      </c>
      <c r="H430" s="8" t="n">
        <f aca="false">IF(OR(A430="",E430="перенос",E430="отмена вовремя"),0,MAX(0,D430-F430))</f>
        <v>0</v>
      </c>
    </row>
    <row r="431" customFormat="false" ht="15" hidden="false" customHeight="false" outlineLevel="0" collapsed="false">
      <c r="A431" s="10"/>
      <c r="B431" s="9"/>
      <c r="C431" s="9"/>
      <c r="D431" s="13"/>
      <c r="E431" s="9"/>
      <c r="F431" s="13"/>
      <c r="G431" s="12" t="str">
        <f aca="false">IF(A431="","",DATE(YEAR(A431),MONTH(A431),1))</f>
        <v/>
      </c>
      <c r="H431" s="8" t="n">
        <f aca="false">IF(OR(A431="",E431="перенос",E431="отмена вовремя"),0,MAX(0,D431-F431))</f>
        <v>0</v>
      </c>
    </row>
    <row r="432" customFormat="false" ht="15" hidden="false" customHeight="false" outlineLevel="0" collapsed="false">
      <c r="A432" s="10"/>
      <c r="B432" s="9"/>
      <c r="C432" s="9"/>
      <c r="D432" s="13"/>
      <c r="E432" s="9"/>
      <c r="F432" s="13"/>
      <c r="G432" s="12" t="str">
        <f aca="false">IF(A432="","",DATE(YEAR(A432),MONTH(A432),1))</f>
        <v/>
      </c>
      <c r="H432" s="8" t="n">
        <f aca="false">IF(OR(A432="",E432="перенос",E432="отмена вовремя"),0,MAX(0,D432-F432))</f>
        <v>0</v>
      </c>
    </row>
    <row r="433" customFormat="false" ht="15" hidden="false" customHeight="false" outlineLevel="0" collapsed="false">
      <c r="A433" s="10"/>
      <c r="B433" s="9"/>
      <c r="C433" s="9"/>
      <c r="D433" s="13"/>
      <c r="E433" s="9"/>
      <c r="F433" s="13"/>
      <c r="G433" s="12" t="str">
        <f aca="false">IF(A433="","",DATE(YEAR(A433),MONTH(A433),1))</f>
        <v/>
      </c>
      <c r="H433" s="8" t="n">
        <f aca="false">IF(OR(A433="",E433="перенос",E433="отмена вовремя"),0,MAX(0,D433-F433))</f>
        <v>0</v>
      </c>
    </row>
    <row r="434" customFormat="false" ht="15" hidden="false" customHeight="false" outlineLevel="0" collapsed="false">
      <c r="A434" s="10"/>
      <c r="B434" s="9"/>
      <c r="C434" s="9"/>
      <c r="D434" s="13"/>
      <c r="E434" s="9"/>
      <c r="F434" s="13"/>
      <c r="G434" s="12" t="str">
        <f aca="false">IF(A434="","",DATE(YEAR(A434),MONTH(A434),1))</f>
        <v/>
      </c>
      <c r="H434" s="8" t="n">
        <f aca="false">IF(OR(A434="",E434="перенос",E434="отмена вовремя"),0,MAX(0,D434-F434))</f>
        <v>0</v>
      </c>
    </row>
    <row r="435" customFormat="false" ht="15" hidden="false" customHeight="false" outlineLevel="0" collapsed="false">
      <c r="A435" s="10"/>
      <c r="B435" s="9"/>
      <c r="C435" s="9"/>
      <c r="D435" s="13"/>
      <c r="E435" s="9"/>
      <c r="F435" s="13"/>
      <c r="G435" s="12" t="str">
        <f aca="false">IF(A435="","",DATE(YEAR(A435),MONTH(A435),1))</f>
        <v/>
      </c>
      <c r="H435" s="8" t="n">
        <f aca="false">IF(OR(A435="",E435="перенос",E435="отмена вовремя"),0,MAX(0,D435-F435))</f>
        <v>0</v>
      </c>
    </row>
    <row r="436" customFormat="false" ht="15" hidden="false" customHeight="false" outlineLevel="0" collapsed="false">
      <c r="A436" s="10"/>
      <c r="B436" s="9"/>
      <c r="C436" s="9"/>
      <c r="D436" s="13"/>
      <c r="E436" s="9"/>
      <c r="F436" s="13"/>
      <c r="G436" s="12" t="str">
        <f aca="false">IF(A436="","",DATE(YEAR(A436),MONTH(A436),1))</f>
        <v/>
      </c>
      <c r="H436" s="8" t="n">
        <f aca="false">IF(OR(A436="",E436="перенос",E436="отмена вовремя"),0,MAX(0,D436-F436))</f>
        <v>0</v>
      </c>
    </row>
    <row r="437" customFormat="false" ht="15" hidden="false" customHeight="false" outlineLevel="0" collapsed="false">
      <c r="A437" s="10"/>
      <c r="B437" s="9"/>
      <c r="C437" s="9"/>
      <c r="D437" s="13"/>
      <c r="E437" s="9"/>
      <c r="F437" s="13"/>
      <c r="G437" s="12" t="str">
        <f aca="false">IF(A437="","",DATE(YEAR(A437),MONTH(A437),1))</f>
        <v/>
      </c>
      <c r="H437" s="8" t="n">
        <f aca="false">IF(OR(A437="",E437="перенос",E437="отмена вовремя"),0,MAX(0,D437-F437))</f>
        <v>0</v>
      </c>
    </row>
    <row r="438" customFormat="false" ht="15" hidden="false" customHeight="false" outlineLevel="0" collapsed="false">
      <c r="A438" s="10"/>
      <c r="B438" s="9"/>
      <c r="C438" s="9"/>
      <c r="D438" s="13"/>
      <c r="E438" s="9"/>
      <c r="F438" s="13"/>
      <c r="G438" s="12" t="str">
        <f aca="false">IF(A438="","",DATE(YEAR(A438),MONTH(A438),1))</f>
        <v/>
      </c>
      <c r="H438" s="8" t="n">
        <f aca="false">IF(OR(A438="",E438="перенос",E438="отмена вовремя"),0,MAX(0,D438-F438))</f>
        <v>0</v>
      </c>
    </row>
    <row r="439" customFormat="false" ht="15" hidden="false" customHeight="false" outlineLevel="0" collapsed="false">
      <c r="A439" s="10"/>
      <c r="B439" s="9"/>
      <c r="C439" s="9"/>
      <c r="D439" s="13"/>
      <c r="E439" s="9"/>
      <c r="F439" s="13"/>
      <c r="G439" s="12" t="str">
        <f aca="false">IF(A439="","",DATE(YEAR(A439),MONTH(A439),1))</f>
        <v/>
      </c>
      <c r="H439" s="8" t="n">
        <f aca="false">IF(OR(A439="",E439="перенос",E439="отмена вовремя"),0,MAX(0,D439-F439))</f>
        <v>0</v>
      </c>
    </row>
    <row r="440" customFormat="false" ht="15" hidden="false" customHeight="false" outlineLevel="0" collapsed="false">
      <c r="A440" s="10"/>
      <c r="B440" s="9"/>
      <c r="C440" s="9"/>
      <c r="D440" s="13"/>
      <c r="E440" s="9"/>
      <c r="F440" s="13"/>
      <c r="G440" s="12" t="str">
        <f aca="false">IF(A440="","",DATE(YEAR(A440),MONTH(A440),1))</f>
        <v/>
      </c>
      <c r="H440" s="8" t="n">
        <f aca="false">IF(OR(A440="",E440="перенос",E440="отмена вовремя"),0,MAX(0,D440-F440))</f>
        <v>0</v>
      </c>
    </row>
    <row r="441" customFormat="false" ht="15" hidden="false" customHeight="false" outlineLevel="0" collapsed="false">
      <c r="A441" s="10"/>
      <c r="B441" s="9"/>
      <c r="C441" s="9"/>
      <c r="D441" s="13"/>
      <c r="E441" s="9"/>
      <c r="F441" s="13"/>
      <c r="G441" s="12" t="str">
        <f aca="false">IF(A441="","",DATE(YEAR(A441),MONTH(A441),1))</f>
        <v/>
      </c>
      <c r="H441" s="8" t="n">
        <f aca="false">IF(OR(A441="",E441="перенос",E441="отмена вовремя"),0,MAX(0,D441-F441))</f>
        <v>0</v>
      </c>
    </row>
    <row r="442" customFormat="false" ht="15" hidden="false" customHeight="false" outlineLevel="0" collapsed="false">
      <c r="A442" s="10"/>
      <c r="B442" s="9"/>
      <c r="C442" s="9"/>
      <c r="D442" s="13"/>
      <c r="E442" s="9"/>
      <c r="F442" s="13"/>
      <c r="G442" s="12" t="str">
        <f aca="false">IF(A442="","",DATE(YEAR(A442),MONTH(A442),1))</f>
        <v/>
      </c>
      <c r="H442" s="8" t="n">
        <f aca="false">IF(OR(A442="",E442="перенос",E442="отмена вовремя"),0,MAX(0,D442-F442))</f>
        <v>0</v>
      </c>
    </row>
    <row r="443" customFormat="false" ht="15" hidden="false" customHeight="false" outlineLevel="0" collapsed="false">
      <c r="A443" s="10"/>
      <c r="B443" s="9"/>
      <c r="C443" s="9"/>
      <c r="D443" s="13"/>
      <c r="E443" s="9"/>
      <c r="F443" s="13"/>
      <c r="G443" s="12" t="str">
        <f aca="false">IF(A443="","",DATE(YEAR(A443),MONTH(A443),1))</f>
        <v/>
      </c>
      <c r="H443" s="8" t="n">
        <f aca="false">IF(OR(A443="",E443="перенос",E443="отмена вовремя"),0,MAX(0,D443-F443))</f>
        <v>0</v>
      </c>
    </row>
    <row r="444" customFormat="false" ht="15" hidden="false" customHeight="false" outlineLevel="0" collapsed="false">
      <c r="A444" s="10"/>
      <c r="B444" s="9"/>
      <c r="C444" s="9"/>
      <c r="D444" s="13"/>
      <c r="E444" s="9"/>
      <c r="F444" s="13"/>
      <c r="G444" s="12" t="str">
        <f aca="false">IF(A444="","",DATE(YEAR(A444),MONTH(A444),1))</f>
        <v/>
      </c>
      <c r="H444" s="8" t="n">
        <f aca="false">IF(OR(A444="",E444="перенос",E444="отмена вовремя"),0,MAX(0,D444-F444))</f>
        <v>0</v>
      </c>
    </row>
    <row r="445" customFormat="false" ht="15" hidden="false" customHeight="false" outlineLevel="0" collapsed="false">
      <c r="A445" s="10"/>
      <c r="B445" s="9"/>
      <c r="C445" s="9"/>
      <c r="D445" s="13"/>
      <c r="E445" s="9"/>
      <c r="F445" s="13"/>
      <c r="G445" s="12" t="str">
        <f aca="false">IF(A445="","",DATE(YEAR(A445),MONTH(A445),1))</f>
        <v/>
      </c>
      <c r="H445" s="8" t="n">
        <f aca="false">IF(OR(A445="",E445="перенос",E445="отмена вовремя"),0,MAX(0,D445-F445))</f>
        <v>0</v>
      </c>
    </row>
    <row r="446" customFormat="false" ht="15" hidden="false" customHeight="false" outlineLevel="0" collapsed="false">
      <c r="A446" s="10"/>
      <c r="B446" s="9"/>
      <c r="C446" s="9"/>
      <c r="D446" s="13"/>
      <c r="E446" s="9"/>
      <c r="F446" s="13"/>
      <c r="G446" s="12" t="str">
        <f aca="false">IF(A446="","",DATE(YEAR(A446),MONTH(A446),1))</f>
        <v/>
      </c>
      <c r="H446" s="8" t="n">
        <f aca="false">IF(OR(A446="",E446="перенос",E446="отмена вовремя"),0,MAX(0,D446-F446))</f>
        <v>0</v>
      </c>
    </row>
    <row r="447" customFormat="false" ht="15" hidden="false" customHeight="false" outlineLevel="0" collapsed="false">
      <c r="A447" s="10"/>
      <c r="B447" s="9"/>
      <c r="C447" s="9"/>
      <c r="D447" s="13"/>
      <c r="E447" s="9"/>
      <c r="F447" s="13"/>
      <c r="G447" s="12" t="str">
        <f aca="false">IF(A447="","",DATE(YEAR(A447),MONTH(A447),1))</f>
        <v/>
      </c>
      <c r="H447" s="8" t="n">
        <f aca="false">IF(OR(A447="",E447="перенос",E447="отмена вовремя"),0,MAX(0,D447-F447))</f>
        <v>0</v>
      </c>
    </row>
    <row r="448" customFormat="false" ht="15" hidden="false" customHeight="false" outlineLevel="0" collapsed="false">
      <c r="A448" s="10"/>
      <c r="B448" s="9"/>
      <c r="C448" s="9"/>
      <c r="D448" s="13"/>
      <c r="E448" s="9"/>
      <c r="F448" s="13"/>
      <c r="G448" s="12" t="str">
        <f aca="false">IF(A448="","",DATE(YEAR(A448),MONTH(A448),1))</f>
        <v/>
      </c>
      <c r="H448" s="8" t="n">
        <f aca="false">IF(OR(A448="",E448="перенос",E448="отмена вовремя"),0,MAX(0,D448-F448))</f>
        <v>0</v>
      </c>
    </row>
    <row r="449" customFormat="false" ht="15" hidden="false" customHeight="false" outlineLevel="0" collapsed="false">
      <c r="A449" s="10"/>
      <c r="B449" s="9"/>
      <c r="C449" s="9"/>
      <c r="D449" s="13"/>
      <c r="E449" s="9"/>
      <c r="F449" s="13"/>
      <c r="G449" s="12" t="str">
        <f aca="false">IF(A449="","",DATE(YEAR(A449),MONTH(A449),1))</f>
        <v/>
      </c>
      <c r="H449" s="8" t="n">
        <f aca="false">IF(OR(A449="",E449="перенос",E449="отмена вовремя"),0,MAX(0,D449-F449))</f>
        <v>0</v>
      </c>
    </row>
    <row r="450" customFormat="false" ht="15" hidden="false" customHeight="false" outlineLevel="0" collapsed="false">
      <c r="A450" s="10"/>
      <c r="B450" s="9"/>
      <c r="C450" s="9"/>
      <c r="D450" s="13"/>
      <c r="E450" s="9"/>
      <c r="F450" s="13"/>
      <c r="G450" s="12" t="str">
        <f aca="false">IF(A450="","",DATE(YEAR(A450),MONTH(A450),1))</f>
        <v/>
      </c>
      <c r="H450" s="8" t="n">
        <f aca="false">IF(OR(A450="",E450="перенос",E450="отмена вовремя"),0,MAX(0,D450-F450))</f>
        <v>0</v>
      </c>
    </row>
    <row r="451" customFormat="false" ht="15" hidden="false" customHeight="false" outlineLevel="0" collapsed="false">
      <c r="A451" s="10"/>
      <c r="B451" s="9"/>
      <c r="C451" s="9"/>
      <c r="D451" s="13"/>
      <c r="E451" s="9"/>
      <c r="F451" s="13"/>
      <c r="G451" s="12" t="str">
        <f aca="false">IF(A451="","",DATE(YEAR(A451),MONTH(A451),1))</f>
        <v/>
      </c>
      <c r="H451" s="8" t="n">
        <f aca="false">IF(OR(A451="",E451="перенос",E451="отмена вовремя"),0,MAX(0,D451-F451))</f>
        <v>0</v>
      </c>
    </row>
    <row r="452" customFormat="false" ht="15" hidden="false" customHeight="false" outlineLevel="0" collapsed="false">
      <c r="A452" s="10"/>
      <c r="B452" s="9"/>
      <c r="C452" s="9"/>
      <c r="D452" s="13"/>
      <c r="E452" s="9"/>
      <c r="F452" s="13"/>
      <c r="G452" s="12" t="str">
        <f aca="false">IF(A452="","",DATE(YEAR(A452),MONTH(A452),1))</f>
        <v/>
      </c>
      <c r="H452" s="8" t="n">
        <f aca="false">IF(OR(A452="",E452="перенос",E452="отмена вовремя"),0,MAX(0,D452-F452))</f>
        <v>0</v>
      </c>
    </row>
    <row r="453" customFormat="false" ht="15" hidden="false" customHeight="false" outlineLevel="0" collapsed="false">
      <c r="A453" s="10"/>
      <c r="B453" s="9"/>
      <c r="C453" s="9"/>
      <c r="D453" s="13"/>
      <c r="E453" s="9"/>
      <c r="F453" s="13"/>
      <c r="G453" s="12" t="str">
        <f aca="false">IF(A453="","",DATE(YEAR(A453),MONTH(A453),1))</f>
        <v/>
      </c>
      <c r="H453" s="8" t="n">
        <f aca="false">IF(OR(A453="",E453="перенос",E453="отмена вовремя"),0,MAX(0,D453-F453))</f>
        <v>0</v>
      </c>
    </row>
    <row r="454" customFormat="false" ht="15" hidden="false" customHeight="false" outlineLevel="0" collapsed="false">
      <c r="A454" s="10"/>
      <c r="B454" s="9"/>
      <c r="C454" s="9"/>
      <c r="D454" s="13"/>
      <c r="E454" s="9"/>
      <c r="F454" s="13"/>
      <c r="G454" s="12" t="str">
        <f aca="false">IF(A454="","",DATE(YEAR(A454),MONTH(A454),1))</f>
        <v/>
      </c>
      <c r="H454" s="8" t="n">
        <f aca="false">IF(OR(A454="",E454="перенос",E454="отмена вовремя"),0,MAX(0,D454-F454))</f>
        <v>0</v>
      </c>
    </row>
    <row r="455" customFormat="false" ht="15" hidden="false" customHeight="false" outlineLevel="0" collapsed="false">
      <c r="A455" s="10"/>
      <c r="B455" s="9"/>
      <c r="C455" s="9"/>
      <c r="D455" s="13"/>
      <c r="E455" s="9"/>
      <c r="F455" s="13"/>
      <c r="G455" s="12" t="str">
        <f aca="false">IF(A455="","",DATE(YEAR(A455),MONTH(A455),1))</f>
        <v/>
      </c>
      <c r="H455" s="8" t="n">
        <f aca="false">IF(OR(A455="",E455="перенос",E455="отмена вовремя"),0,MAX(0,D455-F455))</f>
        <v>0</v>
      </c>
    </row>
    <row r="456" customFormat="false" ht="15" hidden="false" customHeight="false" outlineLevel="0" collapsed="false">
      <c r="A456" s="10"/>
      <c r="B456" s="9"/>
      <c r="C456" s="9"/>
      <c r="D456" s="13"/>
      <c r="E456" s="9"/>
      <c r="F456" s="13"/>
      <c r="G456" s="12" t="str">
        <f aca="false">IF(A456="","",DATE(YEAR(A456),MONTH(A456),1))</f>
        <v/>
      </c>
      <c r="H456" s="8" t="n">
        <f aca="false">IF(OR(A456="",E456="перенос",E456="отмена вовремя"),0,MAX(0,D456-F456))</f>
        <v>0</v>
      </c>
    </row>
    <row r="457" customFormat="false" ht="15" hidden="false" customHeight="false" outlineLevel="0" collapsed="false">
      <c r="A457" s="10"/>
      <c r="B457" s="9"/>
      <c r="C457" s="9"/>
      <c r="D457" s="13"/>
      <c r="E457" s="9"/>
      <c r="F457" s="13"/>
      <c r="G457" s="12" t="str">
        <f aca="false">IF(A457="","",DATE(YEAR(A457),MONTH(A457),1))</f>
        <v/>
      </c>
      <c r="H457" s="8" t="n">
        <f aca="false">IF(OR(A457="",E457="перенос",E457="отмена вовремя"),0,MAX(0,D457-F457))</f>
        <v>0</v>
      </c>
    </row>
    <row r="458" customFormat="false" ht="15" hidden="false" customHeight="false" outlineLevel="0" collapsed="false">
      <c r="A458" s="10"/>
      <c r="B458" s="9"/>
      <c r="C458" s="9"/>
      <c r="D458" s="13"/>
      <c r="E458" s="9"/>
      <c r="F458" s="13"/>
      <c r="G458" s="12" t="str">
        <f aca="false">IF(A458="","",DATE(YEAR(A458),MONTH(A458),1))</f>
        <v/>
      </c>
      <c r="H458" s="8" t="n">
        <f aca="false">IF(OR(A458="",E458="перенос",E458="отмена вовремя"),0,MAX(0,D458-F458))</f>
        <v>0</v>
      </c>
    </row>
    <row r="459" customFormat="false" ht="15" hidden="false" customHeight="false" outlineLevel="0" collapsed="false">
      <c r="A459" s="10"/>
      <c r="B459" s="9"/>
      <c r="C459" s="9"/>
      <c r="D459" s="13"/>
      <c r="E459" s="9"/>
      <c r="F459" s="13"/>
      <c r="G459" s="12" t="str">
        <f aca="false">IF(A459="","",DATE(YEAR(A459),MONTH(A459),1))</f>
        <v/>
      </c>
      <c r="H459" s="8" t="n">
        <f aca="false">IF(OR(A459="",E459="перенос",E459="отмена вовремя"),0,MAX(0,D459-F459))</f>
        <v>0</v>
      </c>
    </row>
    <row r="460" customFormat="false" ht="15" hidden="false" customHeight="false" outlineLevel="0" collapsed="false">
      <c r="A460" s="10"/>
      <c r="B460" s="9"/>
      <c r="C460" s="9"/>
      <c r="D460" s="13"/>
      <c r="E460" s="9"/>
      <c r="F460" s="13"/>
      <c r="G460" s="12" t="str">
        <f aca="false">IF(A460="","",DATE(YEAR(A460),MONTH(A460),1))</f>
        <v/>
      </c>
      <c r="H460" s="8" t="n">
        <f aca="false">IF(OR(A460="",E460="перенос",E460="отмена вовремя"),0,MAX(0,D460-F460))</f>
        <v>0</v>
      </c>
    </row>
    <row r="461" customFormat="false" ht="15" hidden="false" customHeight="false" outlineLevel="0" collapsed="false">
      <c r="A461" s="10"/>
      <c r="B461" s="9"/>
      <c r="C461" s="9"/>
      <c r="D461" s="13"/>
      <c r="E461" s="9"/>
      <c r="F461" s="13"/>
      <c r="G461" s="12" t="str">
        <f aca="false">IF(A461="","",DATE(YEAR(A461),MONTH(A461),1))</f>
        <v/>
      </c>
      <c r="H461" s="8" t="n">
        <f aca="false">IF(OR(A461="",E461="перенос",E461="отмена вовремя"),0,MAX(0,D461-F461))</f>
        <v>0</v>
      </c>
    </row>
    <row r="462" customFormat="false" ht="15" hidden="false" customHeight="false" outlineLevel="0" collapsed="false">
      <c r="A462" s="10"/>
      <c r="B462" s="9"/>
      <c r="C462" s="9"/>
      <c r="D462" s="13"/>
      <c r="E462" s="9"/>
      <c r="F462" s="13"/>
      <c r="G462" s="12" t="str">
        <f aca="false">IF(A462="","",DATE(YEAR(A462),MONTH(A462),1))</f>
        <v/>
      </c>
      <c r="H462" s="8" t="n">
        <f aca="false">IF(OR(A462="",E462="перенос",E462="отмена вовремя"),0,MAX(0,D462-F462))</f>
        <v>0</v>
      </c>
    </row>
    <row r="463" customFormat="false" ht="15" hidden="false" customHeight="false" outlineLevel="0" collapsed="false">
      <c r="A463" s="10"/>
      <c r="B463" s="9"/>
      <c r="C463" s="9"/>
      <c r="D463" s="13"/>
      <c r="E463" s="9"/>
      <c r="F463" s="13"/>
      <c r="G463" s="12" t="str">
        <f aca="false">IF(A463="","",DATE(YEAR(A463),MONTH(A463),1))</f>
        <v/>
      </c>
      <c r="H463" s="8" t="n">
        <f aca="false">IF(OR(A463="",E463="перенос",E463="отмена вовремя"),0,MAX(0,D463-F463))</f>
        <v>0</v>
      </c>
    </row>
    <row r="464" customFormat="false" ht="15" hidden="false" customHeight="false" outlineLevel="0" collapsed="false">
      <c r="A464" s="10"/>
      <c r="B464" s="9"/>
      <c r="C464" s="9"/>
      <c r="D464" s="13"/>
      <c r="E464" s="9"/>
      <c r="F464" s="13"/>
      <c r="G464" s="12" t="str">
        <f aca="false">IF(A464="","",DATE(YEAR(A464),MONTH(A464),1))</f>
        <v/>
      </c>
      <c r="H464" s="8" t="n">
        <f aca="false">IF(OR(A464="",E464="перенос",E464="отмена вовремя"),0,MAX(0,D464-F464))</f>
        <v>0</v>
      </c>
    </row>
    <row r="465" customFormat="false" ht="15" hidden="false" customHeight="false" outlineLevel="0" collapsed="false">
      <c r="A465" s="10"/>
      <c r="B465" s="9"/>
      <c r="C465" s="9"/>
      <c r="D465" s="13"/>
      <c r="E465" s="9"/>
      <c r="F465" s="13"/>
      <c r="G465" s="12" t="str">
        <f aca="false">IF(A465="","",DATE(YEAR(A465),MONTH(A465),1))</f>
        <v/>
      </c>
      <c r="H465" s="8" t="n">
        <f aca="false">IF(OR(A465="",E465="перенос",E465="отмена вовремя"),0,MAX(0,D465-F465))</f>
        <v>0</v>
      </c>
    </row>
    <row r="466" customFormat="false" ht="15" hidden="false" customHeight="false" outlineLevel="0" collapsed="false">
      <c r="A466" s="10"/>
      <c r="B466" s="9"/>
      <c r="C466" s="9"/>
      <c r="D466" s="13"/>
      <c r="E466" s="9"/>
      <c r="F466" s="13"/>
      <c r="G466" s="12" t="str">
        <f aca="false">IF(A466="","",DATE(YEAR(A466),MONTH(A466),1))</f>
        <v/>
      </c>
      <c r="H466" s="8" t="n">
        <f aca="false">IF(OR(A466="",E466="перенос",E466="отмена вовремя"),0,MAX(0,D466-F466))</f>
        <v>0</v>
      </c>
    </row>
    <row r="467" customFormat="false" ht="15" hidden="false" customHeight="false" outlineLevel="0" collapsed="false">
      <c r="A467" s="10"/>
      <c r="B467" s="9"/>
      <c r="C467" s="9"/>
      <c r="D467" s="13"/>
      <c r="E467" s="9"/>
      <c r="F467" s="13"/>
      <c r="G467" s="12" t="str">
        <f aca="false">IF(A467="","",DATE(YEAR(A467),MONTH(A467),1))</f>
        <v/>
      </c>
      <c r="H467" s="8" t="n">
        <f aca="false">IF(OR(A467="",E467="перенос",E467="отмена вовремя"),0,MAX(0,D467-F467))</f>
        <v>0</v>
      </c>
    </row>
    <row r="468" customFormat="false" ht="15" hidden="false" customHeight="false" outlineLevel="0" collapsed="false">
      <c r="A468" s="10"/>
      <c r="B468" s="9"/>
      <c r="C468" s="9"/>
      <c r="D468" s="13"/>
      <c r="E468" s="9"/>
      <c r="F468" s="13"/>
      <c r="G468" s="12" t="str">
        <f aca="false">IF(A468="","",DATE(YEAR(A468),MONTH(A468),1))</f>
        <v/>
      </c>
      <c r="H468" s="8" t="n">
        <f aca="false">IF(OR(A468="",E468="перенос",E468="отмена вовремя"),0,MAX(0,D468-F468))</f>
        <v>0</v>
      </c>
    </row>
    <row r="469" customFormat="false" ht="15" hidden="false" customHeight="false" outlineLevel="0" collapsed="false">
      <c r="A469" s="10"/>
      <c r="B469" s="9"/>
      <c r="C469" s="9"/>
      <c r="D469" s="13"/>
      <c r="E469" s="9"/>
      <c r="F469" s="13"/>
      <c r="G469" s="12" t="str">
        <f aca="false">IF(A469="","",DATE(YEAR(A469),MONTH(A469),1))</f>
        <v/>
      </c>
      <c r="H469" s="8" t="n">
        <f aca="false">IF(OR(A469="",E469="перенос",E469="отмена вовремя"),0,MAX(0,D469-F469))</f>
        <v>0</v>
      </c>
    </row>
    <row r="470" customFormat="false" ht="15" hidden="false" customHeight="false" outlineLevel="0" collapsed="false">
      <c r="A470" s="10"/>
      <c r="B470" s="9"/>
      <c r="C470" s="9"/>
      <c r="D470" s="13"/>
      <c r="E470" s="9"/>
      <c r="F470" s="13"/>
      <c r="G470" s="12" t="str">
        <f aca="false">IF(A470="","",DATE(YEAR(A470),MONTH(A470),1))</f>
        <v/>
      </c>
      <c r="H470" s="8" t="n">
        <f aca="false">IF(OR(A470="",E470="перенос",E470="отмена вовремя"),0,MAX(0,D470-F470))</f>
        <v>0</v>
      </c>
    </row>
    <row r="471" customFormat="false" ht="15" hidden="false" customHeight="false" outlineLevel="0" collapsed="false">
      <c r="A471" s="10"/>
      <c r="B471" s="9"/>
      <c r="C471" s="9"/>
      <c r="D471" s="13"/>
      <c r="E471" s="9"/>
      <c r="F471" s="13"/>
      <c r="G471" s="12" t="str">
        <f aca="false">IF(A471="","",DATE(YEAR(A471),MONTH(A471),1))</f>
        <v/>
      </c>
      <c r="H471" s="8" t="n">
        <f aca="false">IF(OR(A471="",E471="перенос",E471="отмена вовремя"),0,MAX(0,D471-F471))</f>
        <v>0</v>
      </c>
    </row>
    <row r="472" customFormat="false" ht="15" hidden="false" customHeight="false" outlineLevel="0" collapsed="false">
      <c r="A472" s="10"/>
      <c r="B472" s="9"/>
      <c r="C472" s="9"/>
      <c r="D472" s="13"/>
      <c r="E472" s="9"/>
      <c r="F472" s="13"/>
      <c r="G472" s="12" t="str">
        <f aca="false">IF(A472="","",DATE(YEAR(A472),MONTH(A472),1))</f>
        <v/>
      </c>
      <c r="H472" s="8" t="n">
        <f aca="false">IF(OR(A472="",E472="перенос",E472="отмена вовремя"),0,MAX(0,D472-F472))</f>
        <v>0</v>
      </c>
    </row>
    <row r="473" customFormat="false" ht="15" hidden="false" customHeight="false" outlineLevel="0" collapsed="false">
      <c r="A473" s="10"/>
      <c r="B473" s="9"/>
      <c r="C473" s="9"/>
      <c r="D473" s="13"/>
      <c r="E473" s="9"/>
      <c r="F473" s="13"/>
      <c r="G473" s="12" t="str">
        <f aca="false">IF(A473="","",DATE(YEAR(A473),MONTH(A473),1))</f>
        <v/>
      </c>
      <c r="H473" s="8" t="n">
        <f aca="false">IF(OR(A473="",E473="перенос",E473="отмена вовремя"),0,MAX(0,D473-F473))</f>
        <v>0</v>
      </c>
    </row>
    <row r="474" customFormat="false" ht="15" hidden="false" customHeight="false" outlineLevel="0" collapsed="false">
      <c r="A474" s="10"/>
      <c r="B474" s="9"/>
      <c r="C474" s="9"/>
      <c r="D474" s="13"/>
      <c r="E474" s="9"/>
      <c r="F474" s="13"/>
      <c r="G474" s="12" t="str">
        <f aca="false">IF(A474="","",DATE(YEAR(A474),MONTH(A474),1))</f>
        <v/>
      </c>
      <c r="H474" s="8" t="n">
        <f aca="false">IF(OR(A474="",E474="перенос",E474="отмена вовремя"),0,MAX(0,D474-F474))</f>
        <v>0</v>
      </c>
    </row>
    <row r="475" customFormat="false" ht="15" hidden="false" customHeight="false" outlineLevel="0" collapsed="false">
      <c r="A475" s="10"/>
      <c r="B475" s="9"/>
      <c r="C475" s="9"/>
      <c r="D475" s="13"/>
      <c r="E475" s="9"/>
      <c r="F475" s="13"/>
      <c r="G475" s="12" t="str">
        <f aca="false">IF(A475="","",DATE(YEAR(A475),MONTH(A475),1))</f>
        <v/>
      </c>
      <c r="H475" s="8" t="n">
        <f aca="false">IF(OR(A475="",E475="перенос",E475="отмена вовремя"),0,MAX(0,D475-F475))</f>
        <v>0</v>
      </c>
    </row>
    <row r="476" customFormat="false" ht="15" hidden="false" customHeight="false" outlineLevel="0" collapsed="false">
      <c r="A476" s="10"/>
      <c r="B476" s="9"/>
      <c r="C476" s="9"/>
      <c r="D476" s="13"/>
      <c r="E476" s="9"/>
      <c r="F476" s="13"/>
      <c r="G476" s="12" t="str">
        <f aca="false">IF(A476="","",DATE(YEAR(A476),MONTH(A476),1))</f>
        <v/>
      </c>
      <c r="H476" s="8" t="n">
        <f aca="false">IF(OR(A476="",E476="перенос",E476="отмена вовремя"),0,MAX(0,D476-F476))</f>
        <v>0</v>
      </c>
    </row>
    <row r="477" customFormat="false" ht="15" hidden="false" customHeight="false" outlineLevel="0" collapsed="false">
      <c r="A477" s="10"/>
      <c r="B477" s="9"/>
      <c r="C477" s="9"/>
      <c r="D477" s="13"/>
      <c r="E477" s="9"/>
      <c r="F477" s="13"/>
      <c r="G477" s="12" t="str">
        <f aca="false">IF(A477="","",DATE(YEAR(A477),MONTH(A477),1))</f>
        <v/>
      </c>
      <c r="H477" s="8" t="n">
        <f aca="false">IF(OR(A477="",E477="перенос",E477="отмена вовремя"),0,MAX(0,D477-F477))</f>
        <v>0</v>
      </c>
    </row>
    <row r="478" customFormat="false" ht="15" hidden="false" customHeight="false" outlineLevel="0" collapsed="false">
      <c r="A478" s="10"/>
      <c r="B478" s="9"/>
      <c r="C478" s="9"/>
      <c r="D478" s="13"/>
      <c r="E478" s="9"/>
      <c r="F478" s="13"/>
      <c r="G478" s="12" t="str">
        <f aca="false">IF(A478="","",DATE(YEAR(A478),MONTH(A478),1))</f>
        <v/>
      </c>
      <c r="H478" s="8" t="n">
        <f aca="false">IF(OR(A478="",E478="перенос",E478="отмена вовремя"),0,MAX(0,D478-F478))</f>
        <v>0</v>
      </c>
    </row>
    <row r="479" customFormat="false" ht="15" hidden="false" customHeight="false" outlineLevel="0" collapsed="false">
      <c r="A479" s="10"/>
      <c r="B479" s="9"/>
      <c r="C479" s="9"/>
      <c r="D479" s="13"/>
      <c r="E479" s="9"/>
      <c r="F479" s="13"/>
      <c r="G479" s="12" t="str">
        <f aca="false">IF(A479="","",DATE(YEAR(A479),MONTH(A479),1))</f>
        <v/>
      </c>
      <c r="H479" s="8" t="n">
        <f aca="false">IF(OR(A479="",E479="перенос",E479="отмена вовремя"),0,MAX(0,D479-F479))</f>
        <v>0</v>
      </c>
    </row>
    <row r="480" customFormat="false" ht="15" hidden="false" customHeight="false" outlineLevel="0" collapsed="false">
      <c r="A480" s="10"/>
      <c r="B480" s="9"/>
      <c r="C480" s="9"/>
      <c r="D480" s="13"/>
      <c r="E480" s="9"/>
      <c r="F480" s="13"/>
      <c r="G480" s="12" t="str">
        <f aca="false">IF(A480="","",DATE(YEAR(A480),MONTH(A480),1))</f>
        <v/>
      </c>
      <c r="H480" s="8" t="n">
        <f aca="false">IF(OR(A480="",E480="перенос",E480="отмена вовремя"),0,MAX(0,D480-F480))</f>
        <v>0</v>
      </c>
    </row>
    <row r="481" customFormat="false" ht="15" hidden="false" customHeight="false" outlineLevel="0" collapsed="false">
      <c r="A481" s="10"/>
      <c r="B481" s="9"/>
      <c r="C481" s="9"/>
      <c r="D481" s="13"/>
      <c r="E481" s="9"/>
      <c r="F481" s="13"/>
      <c r="G481" s="12" t="str">
        <f aca="false">IF(A481="","",DATE(YEAR(A481),MONTH(A481),1))</f>
        <v/>
      </c>
      <c r="H481" s="8" t="n">
        <f aca="false">IF(OR(A481="",E481="перенос",E481="отмена вовремя"),0,MAX(0,D481-F481))</f>
        <v>0</v>
      </c>
    </row>
    <row r="482" customFormat="false" ht="15" hidden="false" customHeight="false" outlineLevel="0" collapsed="false">
      <c r="A482" s="10"/>
      <c r="B482" s="9"/>
      <c r="C482" s="9"/>
      <c r="D482" s="13"/>
      <c r="E482" s="9"/>
      <c r="F482" s="13"/>
      <c r="G482" s="12" t="str">
        <f aca="false">IF(A482="","",DATE(YEAR(A482),MONTH(A482),1))</f>
        <v/>
      </c>
      <c r="H482" s="8" t="n">
        <f aca="false">IF(OR(A482="",E482="перенос",E482="отмена вовремя"),0,MAX(0,D482-F482))</f>
        <v>0</v>
      </c>
    </row>
    <row r="483" customFormat="false" ht="15" hidden="false" customHeight="false" outlineLevel="0" collapsed="false">
      <c r="A483" s="10"/>
      <c r="B483" s="9"/>
      <c r="C483" s="9"/>
      <c r="D483" s="13"/>
      <c r="E483" s="9"/>
      <c r="F483" s="13"/>
      <c r="G483" s="12" t="str">
        <f aca="false">IF(A483="","",DATE(YEAR(A483),MONTH(A483),1))</f>
        <v/>
      </c>
      <c r="H483" s="8" t="n">
        <f aca="false">IF(OR(A483="",E483="перенос",E483="отмена вовремя"),0,MAX(0,D483-F483))</f>
        <v>0</v>
      </c>
    </row>
    <row r="484" customFormat="false" ht="15" hidden="false" customHeight="false" outlineLevel="0" collapsed="false">
      <c r="A484" s="10"/>
      <c r="B484" s="9"/>
      <c r="C484" s="9"/>
      <c r="D484" s="13"/>
      <c r="E484" s="9"/>
      <c r="F484" s="13"/>
      <c r="G484" s="12" t="str">
        <f aca="false">IF(A484="","",DATE(YEAR(A484),MONTH(A484),1))</f>
        <v/>
      </c>
      <c r="H484" s="8" t="n">
        <f aca="false">IF(OR(A484="",E484="перенос",E484="отмена вовремя"),0,MAX(0,D484-F484))</f>
        <v>0</v>
      </c>
    </row>
    <row r="485" customFormat="false" ht="15" hidden="false" customHeight="false" outlineLevel="0" collapsed="false">
      <c r="A485" s="10"/>
      <c r="B485" s="9"/>
      <c r="C485" s="9"/>
      <c r="D485" s="13"/>
      <c r="E485" s="9"/>
      <c r="F485" s="13"/>
      <c r="G485" s="12" t="str">
        <f aca="false">IF(A485="","",DATE(YEAR(A485),MONTH(A485),1))</f>
        <v/>
      </c>
      <c r="H485" s="8" t="n">
        <f aca="false">IF(OR(A485="",E485="перенос",E485="отмена вовремя"),0,MAX(0,D485-F485))</f>
        <v>0</v>
      </c>
    </row>
    <row r="486" customFormat="false" ht="15" hidden="false" customHeight="false" outlineLevel="0" collapsed="false">
      <c r="A486" s="10"/>
      <c r="B486" s="9"/>
      <c r="C486" s="9"/>
      <c r="D486" s="13"/>
      <c r="E486" s="9"/>
      <c r="F486" s="13"/>
      <c r="G486" s="12" t="str">
        <f aca="false">IF(A486="","",DATE(YEAR(A486),MONTH(A486),1))</f>
        <v/>
      </c>
      <c r="H486" s="8" t="n">
        <f aca="false">IF(OR(A486="",E486="перенос",E486="отмена вовремя"),0,MAX(0,D486-F486))</f>
        <v>0</v>
      </c>
    </row>
    <row r="487" customFormat="false" ht="15" hidden="false" customHeight="false" outlineLevel="0" collapsed="false">
      <c r="A487" s="10"/>
      <c r="B487" s="9"/>
      <c r="C487" s="9"/>
      <c r="D487" s="13"/>
      <c r="E487" s="9"/>
      <c r="F487" s="13"/>
      <c r="G487" s="12" t="str">
        <f aca="false">IF(A487="","",DATE(YEAR(A487),MONTH(A487),1))</f>
        <v/>
      </c>
      <c r="H487" s="8" t="n">
        <f aca="false">IF(OR(A487="",E487="перенос",E487="отмена вовремя"),0,MAX(0,D487-F487))</f>
        <v>0</v>
      </c>
    </row>
    <row r="488" customFormat="false" ht="15" hidden="false" customHeight="false" outlineLevel="0" collapsed="false">
      <c r="A488" s="10"/>
      <c r="B488" s="9"/>
      <c r="C488" s="9"/>
      <c r="D488" s="13"/>
      <c r="E488" s="9"/>
      <c r="F488" s="13"/>
      <c r="G488" s="12" t="str">
        <f aca="false">IF(A488="","",DATE(YEAR(A488),MONTH(A488),1))</f>
        <v/>
      </c>
      <c r="H488" s="8" t="n">
        <f aca="false">IF(OR(A488="",E488="перенос",E488="отмена вовремя"),0,MAX(0,D488-F488))</f>
        <v>0</v>
      </c>
    </row>
    <row r="489" customFormat="false" ht="15" hidden="false" customHeight="false" outlineLevel="0" collapsed="false">
      <c r="A489" s="10"/>
      <c r="B489" s="9"/>
      <c r="C489" s="9"/>
      <c r="D489" s="13"/>
      <c r="E489" s="9"/>
      <c r="F489" s="13"/>
      <c r="G489" s="12" t="str">
        <f aca="false">IF(A489="","",DATE(YEAR(A489),MONTH(A489),1))</f>
        <v/>
      </c>
      <c r="H489" s="8" t="n">
        <f aca="false">IF(OR(A489="",E489="перенос",E489="отмена вовремя"),0,MAX(0,D489-F489))</f>
        <v>0</v>
      </c>
    </row>
    <row r="490" customFormat="false" ht="15" hidden="false" customHeight="false" outlineLevel="0" collapsed="false">
      <c r="A490" s="10"/>
      <c r="B490" s="9"/>
      <c r="C490" s="9"/>
      <c r="D490" s="13"/>
      <c r="E490" s="9"/>
      <c r="F490" s="13"/>
      <c r="G490" s="12" t="str">
        <f aca="false">IF(A490="","",DATE(YEAR(A490),MONTH(A490),1))</f>
        <v/>
      </c>
      <c r="H490" s="8" t="n">
        <f aca="false">IF(OR(A490="",E490="перенос",E490="отмена вовремя"),0,MAX(0,D490-F490))</f>
        <v>0</v>
      </c>
    </row>
    <row r="491" customFormat="false" ht="15" hidden="false" customHeight="false" outlineLevel="0" collapsed="false">
      <c r="A491" s="10"/>
      <c r="B491" s="9"/>
      <c r="C491" s="9"/>
      <c r="D491" s="13"/>
      <c r="E491" s="9"/>
      <c r="F491" s="13"/>
      <c r="G491" s="12" t="str">
        <f aca="false">IF(A491="","",DATE(YEAR(A491),MONTH(A491),1))</f>
        <v/>
      </c>
      <c r="H491" s="8" t="n">
        <f aca="false">IF(OR(A491="",E491="перенос",E491="отмена вовремя"),0,MAX(0,D491-F491))</f>
        <v>0</v>
      </c>
    </row>
    <row r="492" customFormat="false" ht="15" hidden="false" customHeight="false" outlineLevel="0" collapsed="false">
      <c r="A492" s="10"/>
      <c r="B492" s="9"/>
      <c r="C492" s="9"/>
      <c r="D492" s="13"/>
      <c r="E492" s="9"/>
      <c r="F492" s="13"/>
      <c r="G492" s="12" t="str">
        <f aca="false">IF(A492="","",DATE(YEAR(A492),MONTH(A492),1))</f>
        <v/>
      </c>
      <c r="H492" s="8" t="n">
        <f aca="false">IF(OR(A492="",E492="перенос",E492="отмена вовремя"),0,MAX(0,D492-F492))</f>
        <v>0</v>
      </c>
    </row>
    <row r="493" customFormat="false" ht="15" hidden="false" customHeight="false" outlineLevel="0" collapsed="false">
      <c r="A493" s="10"/>
      <c r="B493" s="9"/>
      <c r="C493" s="9"/>
      <c r="D493" s="13"/>
      <c r="E493" s="9"/>
      <c r="F493" s="13"/>
      <c r="G493" s="12" t="str">
        <f aca="false">IF(A493="","",DATE(YEAR(A493),MONTH(A493),1))</f>
        <v/>
      </c>
      <c r="H493" s="8" t="n">
        <f aca="false">IF(OR(A493="",E493="перенос",E493="отмена вовремя"),0,MAX(0,D493-F493))</f>
        <v>0</v>
      </c>
    </row>
    <row r="494" customFormat="false" ht="15" hidden="false" customHeight="false" outlineLevel="0" collapsed="false">
      <c r="A494" s="10"/>
      <c r="B494" s="9"/>
      <c r="C494" s="9"/>
      <c r="D494" s="13"/>
      <c r="E494" s="9"/>
      <c r="F494" s="13"/>
      <c r="G494" s="12" t="str">
        <f aca="false">IF(A494="","",DATE(YEAR(A494),MONTH(A494),1))</f>
        <v/>
      </c>
      <c r="H494" s="8" t="n">
        <f aca="false">IF(OR(A494="",E494="перенос",E494="отмена вовремя"),0,MAX(0,D494-F494))</f>
        <v>0</v>
      </c>
    </row>
    <row r="495" customFormat="false" ht="15" hidden="false" customHeight="false" outlineLevel="0" collapsed="false">
      <c r="A495" s="10"/>
      <c r="B495" s="9"/>
      <c r="C495" s="9"/>
      <c r="D495" s="13"/>
      <c r="E495" s="9"/>
      <c r="F495" s="13"/>
      <c r="G495" s="12" t="str">
        <f aca="false">IF(A495="","",DATE(YEAR(A495),MONTH(A495),1))</f>
        <v/>
      </c>
      <c r="H495" s="8" t="n">
        <f aca="false">IF(OR(A495="",E495="перенос",E495="отмена вовремя"),0,MAX(0,D495-F495))</f>
        <v>0</v>
      </c>
    </row>
    <row r="496" customFormat="false" ht="15" hidden="false" customHeight="false" outlineLevel="0" collapsed="false">
      <c r="A496" s="10"/>
      <c r="B496" s="9"/>
      <c r="C496" s="9"/>
      <c r="D496" s="13"/>
      <c r="E496" s="9"/>
      <c r="F496" s="13"/>
      <c r="G496" s="12" t="str">
        <f aca="false">IF(A496="","",DATE(YEAR(A496),MONTH(A496),1))</f>
        <v/>
      </c>
      <c r="H496" s="8" t="n">
        <f aca="false">IF(OR(A496="",E496="перенос",E496="отмена вовремя"),0,MAX(0,D496-F496))</f>
        <v>0</v>
      </c>
    </row>
    <row r="497" customFormat="false" ht="15" hidden="false" customHeight="false" outlineLevel="0" collapsed="false">
      <c r="A497" s="10"/>
      <c r="B497" s="9"/>
      <c r="C497" s="9"/>
      <c r="D497" s="13"/>
      <c r="E497" s="9"/>
      <c r="F497" s="13"/>
      <c r="G497" s="12" t="str">
        <f aca="false">IF(A497="","",DATE(YEAR(A497),MONTH(A497),1))</f>
        <v/>
      </c>
      <c r="H497" s="8" t="n">
        <f aca="false">IF(OR(A497="",E497="перенос",E497="отмена вовремя"),0,MAX(0,D497-F497))</f>
        <v>0</v>
      </c>
    </row>
    <row r="498" customFormat="false" ht="15" hidden="false" customHeight="false" outlineLevel="0" collapsed="false">
      <c r="A498" s="10"/>
      <c r="B498" s="9"/>
      <c r="C498" s="9"/>
      <c r="D498" s="13"/>
      <c r="E498" s="9"/>
      <c r="F498" s="13"/>
      <c r="G498" s="12" t="str">
        <f aca="false">IF(A498="","",DATE(YEAR(A498),MONTH(A498),1))</f>
        <v/>
      </c>
      <c r="H498" s="8" t="n">
        <f aca="false">IF(OR(A498="",E498="перенос",E498="отмена вовремя"),0,MAX(0,D498-F498))</f>
        <v>0</v>
      </c>
    </row>
    <row r="499" customFormat="false" ht="15" hidden="false" customHeight="false" outlineLevel="0" collapsed="false">
      <c r="A499" s="10"/>
      <c r="B499" s="9"/>
      <c r="C499" s="9"/>
      <c r="D499" s="13"/>
      <c r="E499" s="9"/>
      <c r="F499" s="13"/>
      <c r="G499" s="12" t="str">
        <f aca="false">IF(A499="","",DATE(YEAR(A499),MONTH(A499),1))</f>
        <v/>
      </c>
      <c r="H499" s="8" t="n">
        <f aca="false">IF(OR(A499="",E499="перенос",E499="отмена вовремя"),0,MAX(0,D499-F499))</f>
        <v>0</v>
      </c>
    </row>
    <row r="500" customFormat="false" ht="15" hidden="false" customHeight="false" outlineLevel="0" collapsed="false">
      <c r="A500" s="10"/>
      <c r="B500" s="9"/>
      <c r="C500" s="9"/>
      <c r="D500" s="13"/>
      <c r="E500" s="9"/>
      <c r="F500" s="13"/>
      <c r="G500" s="12" t="str">
        <f aca="false">IF(A500="","",DATE(YEAR(A500),MONTH(A500),1))</f>
        <v/>
      </c>
      <c r="H500" s="8" t="n">
        <f aca="false">IF(OR(A500="",E500="перенос",E500="отмена вовремя"),0,MAX(0,D500-F500))</f>
        <v>0</v>
      </c>
    </row>
    <row r="501" customFormat="false" ht="15" hidden="false" customHeight="false" outlineLevel="0" collapsed="false">
      <c r="A501" s="10"/>
      <c r="B501" s="9"/>
      <c r="C501" s="9"/>
      <c r="D501" s="13"/>
      <c r="E501" s="9"/>
      <c r="F501" s="13"/>
      <c r="G501" s="12" t="str">
        <f aca="false">IF(A501="","",DATE(YEAR(A501),MONTH(A501),1))</f>
        <v/>
      </c>
      <c r="H501" s="8" t="n">
        <f aca="false">IF(OR(A501="",E501="перенос",E501="отмена вовремя"),0,MAX(0,D501-F501))</f>
        <v>0</v>
      </c>
    </row>
    <row r="502" customFormat="false" ht="15" hidden="false" customHeight="false" outlineLevel="0" collapsed="false">
      <c r="A502" s="10"/>
      <c r="B502" s="9"/>
      <c r="C502" s="9"/>
      <c r="D502" s="13"/>
      <c r="E502" s="9"/>
      <c r="F502" s="13"/>
      <c r="G502" s="12" t="str">
        <f aca="false">IF(A502="","",DATE(YEAR(A502),MONTH(A502),1))</f>
        <v/>
      </c>
      <c r="H502" s="8" t="n">
        <f aca="false">IF(OR(A502="",E502="перенос",E502="отмена вовремя"),0,MAX(0,D502-F502))</f>
        <v>0</v>
      </c>
    </row>
    <row r="503" customFormat="false" ht="15" hidden="false" customHeight="false" outlineLevel="0" collapsed="false">
      <c r="A503" s="10"/>
      <c r="B503" s="9"/>
      <c r="C503" s="9"/>
      <c r="D503" s="13"/>
      <c r="E503" s="9"/>
      <c r="F503" s="13"/>
      <c r="G503" s="12" t="str">
        <f aca="false">IF(A503="","",DATE(YEAR(A503),MONTH(A503),1))</f>
        <v/>
      </c>
      <c r="H503" s="8" t="n">
        <f aca="false">IF(OR(A503="",E503="перенос",E503="отмена вовремя"),0,MAX(0,D503-F503))</f>
        <v>0</v>
      </c>
    </row>
  </sheetData>
  <dataValidations count="3">
    <dataValidation allowBlank="true" errorStyle="stop" operator="between" showDropDown="false" showErrorMessage="false" showInputMessage="false" sqref="C5:C503" type="list">
      <formula1>"онлайн,очно,пара,группа"</formula1>
      <formula2>0</formula2>
    </dataValidation>
    <dataValidation allowBlank="true" errorStyle="stop" operator="between" showDropDown="false" showErrorMessage="false" showInputMessage="false" sqref="E5:E503" type="list">
      <formula1>"прошла,неявка,поздняя отмена,отмена вовремя,перенос"</formula1>
      <formula2>0</formula2>
    </dataValidation>
    <dataValidation allowBlank="true" errorStyle="stop" operator="between" showDropDown="false" showErrorMessage="false" showInputMessage="false" sqref="B5:B503" type="list">
      <formula1>Клиенты!$A$5:$A$304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6"/>
    <col collapsed="false" customWidth="true" hidden="false" outlineLevel="0" max="6" min="4" style="0" width="14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3" customFormat="false" ht="15" hidden="false" customHeight="false" outlineLevel="0" collapsed="false">
      <c r="A3" s="14" t="s">
        <v>27</v>
      </c>
      <c r="B3" s="15" t="n">
        <v>2026</v>
      </c>
    </row>
    <row r="5" customFormat="false" ht="30" hidden="false" customHeight="true" outlineLevel="0" collapsed="false">
      <c r="A5" s="3" t="s">
        <v>22</v>
      </c>
      <c r="B5" s="3" t="s">
        <v>7</v>
      </c>
      <c r="C5" s="3" t="s">
        <v>28</v>
      </c>
      <c r="D5" s="3" t="s">
        <v>29</v>
      </c>
      <c r="E5" s="3" t="s">
        <v>30</v>
      </c>
      <c r="F5" s="3" t="s">
        <v>21</v>
      </c>
      <c r="G5" s="3" t="s">
        <v>10</v>
      </c>
    </row>
    <row r="6" customFormat="false" ht="15" hidden="false" customHeight="false" outlineLevel="0" collapsed="false">
      <c r="A6" s="6" t="s">
        <v>31</v>
      </c>
      <c r="B6" s="6" t="n">
        <f aca="false">COUNTIFS(Сессии!$G$5:$G$503,DATE($B$3,1,1),Сессии!$E$5:$E$503,"прошла")</f>
        <v>0</v>
      </c>
      <c r="C6" s="6" t="n">
        <f aca="false">COUNTIFS(Сессии!$G$5:$G$503,DATE($B$3,1,1),Сессии!$E$5:$E$503,"неявка")+COUNTIFS(Сессии!$G$5:$G$503,DATE($B$3,1,1),Сессии!$E$5:$E$503,"поздняя отмена")</f>
        <v>0</v>
      </c>
      <c r="D6" s="16" t="n">
        <f aca="false">IF(B6+C6=0,0,C6/(B6+C6))</f>
        <v>0</v>
      </c>
      <c r="E6" s="8" t="n">
        <f aca="false">SUMIFS(Сессии!$D$5:$D$503,Сессии!$G$5:$G$503,DATE($B$3,1,1),Сессии!$E$5:$E$503,"&lt;&gt;перенос",Сессии!$E$5:$E$503,"&lt;&gt;отмена вовремя")</f>
        <v>0</v>
      </c>
      <c r="F6" s="8" t="n">
        <f aca="false">SUMIFS(Сессии!$F$5:$F$503,Сессии!$G$5:$G$503,DATE($B$3,1,1))</f>
        <v>0</v>
      </c>
      <c r="G6" s="8" t="n">
        <f aca="false">SUMIFS(Сессии!$H$5:$H$503,Сессии!$G$5:$G$503,DATE($B$3,1,1))</f>
        <v>0</v>
      </c>
    </row>
    <row r="7" customFormat="false" ht="15" hidden="false" customHeight="false" outlineLevel="0" collapsed="false">
      <c r="A7" s="6" t="s">
        <v>32</v>
      </c>
      <c r="B7" s="6" t="n">
        <f aca="false">COUNTIFS(Сессии!$G$5:$G$503,DATE($B$3,2,1),Сессии!$E$5:$E$503,"прошла")</f>
        <v>0</v>
      </c>
      <c r="C7" s="6" t="n">
        <f aca="false">COUNTIFS(Сессии!$G$5:$G$503,DATE($B$3,2,1),Сессии!$E$5:$E$503,"неявка")+COUNTIFS(Сессии!$G$5:$G$503,DATE($B$3,2,1),Сессии!$E$5:$E$503,"поздняя отмена")</f>
        <v>0</v>
      </c>
      <c r="D7" s="16" t="n">
        <f aca="false">IF(B7+C7=0,0,C7/(B7+C7))</f>
        <v>0</v>
      </c>
      <c r="E7" s="8" t="n">
        <f aca="false">SUMIFS(Сессии!$D$5:$D$503,Сессии!$G$5:$G$503,DATE($B$3,2,1),Сессии!$E$5:$E$503,"&lt;&gt;перенос",Сессии!$E$5:$E$503,"&lt;&gt;отмена вовремя")</f>
        <v>0</v>
      </c>
      <c r="F7" s="8" t="n">
        <f aca="false">SUMIFS(Сессии!$F$5:$F$503,Сессии!$G$5:$G$503,DATE($B$3,2,1))</f>
        <v>0</v>
      </c>
      <c r="G7" s="8" t="n">
        <f aca="false">SUMIFS(Сессии!$H$5:$H$503,Сессии!$G$5:$G$503,DATE($B$3,2,1))</f>
        <v>0</v>
      </c>
    </row>
    <row r="8" customFormat="false" ht="15" hidden="false" customHeight="false" outlineLevel="0" collapsed="false">
      <c r="A8" s="6" t="s">
        <v>33</v>
      </c>
      <c r="B8" s="6" t="n">
        <f aca="false">COUNTIFS(Сессии!$G$5:$G$503,DATE($B$3,3,1),Сессии!$E$5:$E$503,"прошла")</f>
        <v>0</v>
      </c>
      <c r="C8" s="6" t="n">
        <f aca="false">COUNTIFS(Сессии!$G$5:$G$503,DATE($B$3,3,1),Сессии!$E$5:$E$503,"неявка")+COUNTIFS(Сессии!$G$5:$G$503,DATE($B$3,3,1),Сессии!$E$5:$E$503,"поздняя отмена")</f>
        <v>0</v>
      </c>
      <c r="D8" s="16" t="n">
        <f aca="false">IF(B8+C8=0,0,C8/(B8+C8))</f>
        <v>0</v>
      </c>
      <c r="E8" s="8" t="n">
        <f aca="false">SUMIFS(Сессии!$D$5:$D$503,Сессии!$G$5:$G$503,DATE($B$3,3,1),Сессии!$E$5:$E$503,"&lt;&gt;перенос",Сессии!$E$5:$E$503,"&lt;&gt;отмена вовремя")</f>
        <v>0</v>
      </c>
      <c r="F8" s="8" t="n">
        <f aca="false">SUMIFS(Сессии!$F$5:$F$503,Сессии!$G$5:$G$503,DATE($B$3,3,1))</f>
        <v>0</v>
      </c>
      <c r="G8" s="8" t="n">
        <f aca="false">SUMIFS(Сессии!$H$5:$H$503,Сессии!$G$5:$G$503,DATE($B$3,3,1))</f>
        <v>0</v>
      </c>
    </row>
    <row r="9" customFormat="false" ht="15" hidden="false" customHeight="false" outlineLevel="0" collapsed="false">
      <c r="A9" s="6" t="s">
        <v>34</v>
      </c>
      <c r="B9" s="6" t="n">
        <f aca="false">COUNTIFS(Сессии!$G$5:$G$503,DATE($B$3,4,1),Сессии!$E$5:$E$503,"прошла")</f>
        <v>0</v>
      </c>
      <c r="C9" s="6" t="n">
        <f aca="false">COUNTIFS(Сессии!$G$5:$G$503,DATE($B$3,4,1),Сессии!$E$5:$E$503,"неявка")+COUNTIFS(Сессии!$G$5:$G$503,DATE($B$3,4,1),Сессии!$E$5:$E$503,"поздняя отмена")</f>
        <v>0</v>
      </c>
      <c r="D9" s="16" t="n">
        <f aca="false">IF(B9+C9=0,0,C9/(B9+C9))</f>
        <v>0</v>
      </c>
      <c r="E9" s="8" t="n">
        <f aca="false">SUMIFS(Сессии!$D$5:$D$503,Сессии!$G$5:$G$503,DATE($B$3,4,1),Сессии!$E$5:$E$503,"&lt;&gt;перенос",Сессии!$E$5:$E$503,"&lt;&gt;отмена вовремя")</f>
        <v>0</v>
      </c>
      <c r="F9" s="8" t="n">
        <f aca="false">SUMIFS(Сессии!$F$5:$F$503,Сессии!$G$5:$G$503,DATE($B$3,4,1))</f>
        <v>0</v>
      </c>
      <c r="G9" s="8" t="n">
        <f aca="false">SUMIFS(Сессии!$H$5:$H$503,Сессии!$G$5:$G$503,DATE($B$3,4,1))</f>
        <v>0</v>
      </c>
    </row>
    <row r="10" customFormat="false" ht="15" hidden="false" customHeight="false" outlineLevel="0" collapsed="false">
      <c r="A10" s="6" t="s">
        <v>35</v>
      </c>
      <c r="B10" s="6" t="n">
        <f aca="false">COUNTIFS(Сессии!$G$5:$G$503,DATE($B$3,5,1),Сессии!$E$5:$E$503,"прошла")</f>
        <v>0</v>
      </c>
      <c r="C10" s="6" t="n">
        <f aca="false">COUNTIFS(Сессии!$G$5:$G$503,DATE($B$3,5,1),Сессии!$E$5:$E$503,"неявка")+COUNTIFS(Сессии!$G$5:$G$503,DATE($B$3,5,1),Сессии!$E$5:$E$503,"поздняя отмена")</f>
        <v>0</v>
      </c>
      <c r="D10" s="16" t="n">
        <f aca="false">IF(B10+C10=0,0,C10/(B10+C10))</f>
        <v>0</v>
      </c>
      <c r="E10" s="8" t="n">
        <f aca="false">SUMIFS(Сессии!$D$5:$D$503,Сессии!$G$5:$G$503,DATE($B$3,5,1),Сессии!$E$5:$E$503,"&lt;&gt;перенос",Сессии!$E$5:$E$503,"&lt;&gt;отмена вовремя")</f>
        <v>0</v>
      </c>
      <c r="F10" s="8" t="n">
        <f aca="false">SUMIFS(Сессии!$F$5:$F$503,Сессии!$G$5:$G$503,DATE($B$3,5,1))</f>
        <v>0</v>
      </c>
      <c r="G10" s="8" t="n">
        <f aca="false">SUMIFS(Сессии!$H$5:$H$503,Сессии!$G$5:$G$503,DATE($B$3,5,1))</f>
        <v>0</v>
      </c>
    </row>
    <row r="11" customFormat="false" ht="15" hidden="false" customHeight="false" outlineLevel="0" collapsed="false">
      <c r="A11" s="6" t="s">
        <v>36</v>
      </c>
      <c r="B11" s="6" t="n">
        <f aca="false">COUNTIFS(Сессии!$G$5:$G$503,DATE($B$3,6,1),Сессии!$E$5:$E$503,"прошла")</f>
        <v>0</v>
      </c>
      <c r="C11" s="6" t="n">
        <f aca="false">COUNTIFS(Сессии!$G$5:$G$503,DATE($B$3,6,1),Сессии!$E$5:$E$503,"неявка")+COUNTIFS(Сессии!$G$5:$G$503,DATE($B$3,6,1),Сессии!$E$5:$E$503,"поздняя отмена")</f>
        <v>0</v>
      </c>
      <c r="D11" s="16" t="n">
        <f aca="false">IF(B11+C11=0,0,C11/(B11+C11))</f>
        <v>0</v>
      </c>
      <c r="E11" s="8" t="n">
        <f aca="false">SUMIFS(Сессии!$D$5:$D$503,Сессии!$G$5:$G$503,DATE($B$3,6,1),Сессии!$E$5:$E$503,"&lt;&gt;перенос",Сессии!$E$5:$E$503,"&lt;&gt;отмена вовремя")</f>
        <v>0</v>
      </c>
      <c r="F11" s="8" t="n">
        <f aca="false">SUMIFS(Сессии!$F$5:$F$503,Сессии!$G$5:$G$503,DATE($B$3,6,1))</f>
        <v>0</v>
      </c>
      <c r="G11" s="8" t="n">
        <f aca="false">SUMIFS(Сессии!$H$5:$H$503,Сессии!$G$5:$G$503,DATE($B$3,6,1))</f>
        <v>0</v>
      </c>
    </row>
    <row r="12" customFormat="false" ht="15" hidden="false" customHeight="false" outlineLevel="0" collapsed="false">
      <c r="A12" s="6" t="s">
        <v>37</v>
      </c>
      <c r="B12" s="6" t="n">
        <f aca="false">COUNTIFS(Сессии!$G$5:$G$503,DATE($B$3,7,1),Сессии!$E$5:$E$503,"прошла")</f>
        <v>0</v>
      </c>
      <c r="C12" s="6" t="n">
        <f aca="false">COUNTIFS(Сессии!$G$5:$G$503,DATE($B$3,7,1),Сессии!$E$5:$E$503,"неявка")+COUNTIFS(Сессии!$G$5:$G$503,DATE($B$3,7,1),Сессии!$E$5:$E$503,"поздняя отмена")</f>
        <v>0</v>
      </c>
      <c r="D12" s="16" t="n">
        <f aca="false">IF(B12+C12=0,0,C12/(B12+C12))</f>
        <v>0</v>
      </c>
      <c r="E12" s="8" t="n">
        <f aca="false">SUMIFS(Сессии!$D$5:$D$503,Сессии!$G$5:$G$503,DATE($B$3,7,1),Сессии!$E$5:$E$503,"&lt;&gt;перенос",Сессии!$E$5:$E$503,"&lt;&gt;отмена вовремя")</f>
        <v>0</v>
      </c>
      <c r="F12" s="8" t="n">
        <f aca="false">SUMIFS(Сессии!$F$5:$F$503,Сессии!$G$5:$G$503,DATE($B$3,7,1))</f>
        <v>0</v>
      </c>
      <c r="G12" s="8" t="n">
        <f aca="false">SUMIFS(Сессии!$H$5:$H$503,Сессии!$G$5:$G$503,DATE($B$3,7,1))</f>
        <v>0</v>
      </c>
    </row>
    <row r="13" customFormat="false" ht="15" hidden="false" customHeight="false" outlineLevel="0" collapsed="false">
      <c r="A13" s="6" t="s">
        <v>38</v>
      </c>
      <c r="B13" s="6" t="n">
        <f aca="false">COUNTIFS(Сессии!$G$5:$G$503,DATE($B$3,8,1),Сессии!$E$5:$E$503,"прошла")</f>
        <v>0</v>
      </c>
      <c r="C13" s="6" t="n">
        <f aca="false">COUNTIFS(Сессии!$G$5:$G$503,DATE($B$3,8,1),Сессии!$E$5:$E$503,"неявка")+COUNTIFS(Сессии!$G$5:$G$503,DATE($B$3,8,1),Сессии!$E$5:$E$503,"поздняя отмена")</f>
        <v>0</v>
      </c>
      <c r="D13" s="16" t="n">
        <f aca="false">IF(B13+C13=0,0,C13/(B13+C13))</f>
        <v>0</v>
      </c>
      <c r="E13" s="8" t="n">
        <f aca="false">SUMIFS(Сессии!$D$5:$D$503,Сессии!$G$5:$G$503,DATE($B$3,8,1),Сессии!$E$5:$E$503,"&lt;&gt;перенос",Сессии!$E$5:$E$503,"&lt;&gt;отмена вовремя")</f>
        <v>0</v>
      </c>
      <c r="F13" s="8" t="n">
        <f aca="false">SUMIFS(Сессии!$F$5:$F$503,Сессии!$G$5:$G$503,DATE($B$3,8,1))</f>
        <v>0</v>
      </c>
      <c r="G13" s="8" t="n">
        <f aca="false">SUMIFS(Сессии!$H$5:$H$503,Сессии!$G$5:$G$503,DATE($B$3,8,1))</f>
        <v>0</v>
      </c>
    </row>
    <row r="14" customFormat="false" ht="15" hidden="false" customHeight="false" outlineLevel="0" collapsed="false">
      <c r="A14" s="6" t="s">
        <v>39</v>
      </c>
      <c r="B14" s="6" t="n">
        <f aca="false">COUNTIFS(Сессии!$G$5:$G$503,DATE($B$3,9,1),Сессии!$E$5:$E$503,"прошла")</f>
        <v>0</v>
      </c>
      <c r="C14" s="6" t="n">
        <f aca="false">COUNTIFS(Сессии!$G$5:$G$503,DATE($B$3,9,1),Сессии!$E$5:$E$503,"неявка")+COUNTIFS(Сессии!$G$5:$G$503,DATE($B$3,9,1),Сессии!$E$5:$E$503,"поздняя отмена")</f>
        <v>0</v>
      </c>
      <c r="D14" s="16" t="n">
        <f aca="false">IF(B14+C14=0,0,C14/(B14+C14))</f>
        <v>0</v>
      </c>
      <c r="E14" s="8" t="n">
        <f aca="false">SUMIFS(Сессии!$D$5:$D$503,Сессии!$G$5:$G$503,DATE($B$3,9,1),Сессии!$E$5:$E$503,"&lt;&gt;перенос",Сессии!$E$5:$E$503,"&lt;&gt;отмена вовремя")</f>
        <v>0</v>
      </c>
      <c r="F14" s="8" t="n">
        <f aca="false">SUMIFS(Сессии!$F$5:$F$503,Сессии!$G$5:$G$503,DATE($B$3,9,1))</f>
        <v>0</v>
      </c>
      <c r="G14" s="8" t="n">
        <f aca="false">SUMIFS(Сессии!$H$5:$H$503,Сессии!$G$5:$G$503,DATE($B$3,9,1))</f>
        <v>0</v>
      </c>
    </row>
    <row r="15" customFormat="false" ht="15" hidden="false" customHeight="false" outlineLevel="0" collapsed="false">
      <c r="A15" s="6" t="s">
        <v>40</v>
      </c>
      <c r="B15" s="6" t="n">
        <f aca="false">COUNTIFS(Сессии!$G$5:$G$503,DATE($B$3,10,1),Сессии!$E$5:$E$503,"прошла")</f>
        <v>0</v>
      </c>
      <c r="C15" s="6" t="n">
        <f aca="false">COUNTIFS(Сессии!$G$5:$G$503,DATE($B$3,10,1),Сессии!$E$5:$E$503,"неявка")+COUNTIFS(Сессии!$G$5:$G$503,DATE($B$3,10,1),Сессии!$E$5:$E$503,"поздняя отмена")</f>
        <v>0</v>
      </c>
      <c r="D15" s="16" t="n">
        <f aca="false">IF(B15+C15=0,0,C15/(B15+C15))</f>
        <v>0</v>
      </c>
      <c r="E15" s="8" t="n">
        <f aca="false">SUMIFS(Сессии!$D$5:$D$503,Сессии!$G$5:$G$503,DATE($B$3,10,1),Сессии!$E$5:$E$503,"&lt;&gt;перенос",Сессии!$E$5:$E$503,"&lt;&gt;отмена вовремя")</f>
        <v>0</v>
      </c>
      <c r="F15" s="8" t="n">
        <f aca="false">SUMIFS(Сессии!$F$5:$F$503,Сессии!$G$5:$G$503,DATE($B$3,10,1))</f>
        <v>0</v>
      </c>
      <c r="G15" s="8" t="n">
        <f aca="false">SUMIFS(Сессии!$H$5:$H$503,Сессии!$G$5:$G$503,DATE($B$3,10,1))</f>
        <v>0</v>
      </c>
    </row>
    <row r="16" customFormat="false" ht="15" hidden="false" customHeight="false" outlineLevel="0" collapsed="false">
      <c r="A16" s="6" t="s">
        <v>41</v>
      </c>
      <c r="B16" s="6" t="n">
        <f aca="false">COUNTIFS(Сессии!$G$5:$G$503,DATE($B$3,11,1),Сессии!$E$5:$E$503,"прошла")</f>
        <v>1</v>
      </c>
      <c r="C16" s="6" t="n">
        <f aca="false">COUNTIFS(Сессии!$G$5:$G$503,DATE($B$3,11,1),Сессии!$E$5:$E$503,"неявка")+COUNTIFS(Сессии!$G$5:$G$503,DATE($B$3,11,1),Сессии!$E$5:$E$503,"поздняя отмена")</f>
        <v>0</v>
      </c>
      <c r="D16" s="16" t="n">
        <f aca="false">IF(B16+C16=0,0,C16/(B16+C16))</f>
        <v>0</v>
      </c>
      <c r="E16" s="8" t="n">
        <f aca="false">SUMIFS(Сессии!$D$5:$D$503,Сессии!$G$5:$G$503,DATE($B$3,11,1),Сессии!$E$5:$E$503,"&lt;&gt;перенос",Сессии!$E$5:$E$503,"&lt;&gt;отмена вовремя")</f>
        <v>4000</v>
      </c>
      <c r="F16" s="8" t="n">
        <f aca="false">SUMIFS(Сессии!$F$5:$F$503,Сессии!$G$5:$G$503,DATE($B$3,11,1))</f>
        <v>4000</v>
      </c>
      <c r="G16" s="8" t="n">
        <f aca="false">SUMIFS(Сессии!$H$5:$H$503,Сессии!$G$5:$G$503,DATE($B$3,11,1))</f>
        <v>0</v>
      </c>
    </row>
    <row r="17" customFormat="false" ht="15" hidden="false" customHeight="false" outlineLevel="0" collapsed="false">
      <c r="A17" s="6" t="s">
        <v>42</v>
      </c>
      <c r="B17" s="6" t="n">
        <f aca="false">COUNTIFS(Сессии!$G$5:$G$503,DATE($B$3,12,1),Сессии!$E$5:$E$503,"прошла")</f>
        <v>0</v>
      </c>
      <c r="C17" s="6" t="n">
        <f aca="false">COUNTIFS(Сессии!$G$5:$G$503,DATE($B$3,12,1),Сессии!$E$5:$E$503,"неявка")+COUNTIFS(Сессии!$G$5:$G$503,DATE($B$3,12,1),Сессии!$E$5:$E$503,"поздняя отмена")</f>
        <v>0</v>
      </c>
      <c r="D17" s="16" t="n">
        <f aca="false">IF(B17+C17=0,0,C17/(B17+C17))</f>
        <v>0</v>
      </c>
      <c r="E17" s="8" t="n">
        <f aca="false">SUMIFS(Сессии!$D$5:$D$503,Сессии!$G$5:$G$503,DATE($B$3,12,1),Сессии!$E$5:$E$503,"&lt;&gt;перенос",Сессии!$E$5:$E$503,"&lt;&gt;отмена вовремя")</f>
        <v>0</v>
      </c>
      <c r="F17" s="8" t="n">
        <f aca="false">SUMIFS(Сессии!$F$5:$F$503,Сессии!$G$5:$G$503,DATE($B$3,12,1))</f>
        <v>0</v>
      </c>
      <c r="G17" s="8" t="n">
        <f aca="false">SUMIFS(Сессии!$H$5:$H$503,Сессии!$G$5:$G$503,DATE($B$3,12,1))</f>
        <v>0</v>
      </c>
    </row>
    <row r="18" customFormat="false" ht="15" hidden="false" customHeight="false" outlineLevel="0" collapsed="false">
      <c r="A18" s="17" t="s">
        <v>43</v>
      </c>
      <c r="B18" s="17" t="n">
        <f aca="false">SUM(B6:B17)</f>
        <v>1</v>
      </c>
      <c r="C18" s="17" t="n">
        <f aca="false">SUM(C6:C17)</f>
        <v>0</v>
      </c>
      <c r="D18" s="18" t="n">
        <f aca="false">IF(B18+C18=0,0,C18/(B18+C18))</f>
        <v>0</v>
      </c>
      <c r="E18" s="19" t="n">
        <f aca="false">SUM(E6:E17)</f>
        <v>4000</v>
      </c>
      <c r="F18" s="19" t="n">
        <f aca="false">SUM(F6:F17)</f>
        <v>4000</v>
      </c>
      <c r="G18" s="19" t="n">
        <f aca="false">SUM(G6:G17)</f>
        <v>0</v>
      </c>
    </row>
    <row r="20" customFormat="false" ht="15" hidden="false" customHeight="false" outlineLevel="0" collapsed="false">
      <c r="A20" s="2" t="s">
        <v>44</v>
      </c>
    </row>
    <row r="21" customFormat="false" ht="15" hidden="false" customHeight="false" outlineLevel="0" collapsed="false">
      <c r="A21" s="2" t="s">
        <v>45</v>
      </c>
    </row>
    <row r="22" customFormat="false" ht="15" hidden="false" customHeight="false" outlineLevel="0" collapsed="false">
      <c r="A22" s="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2026-10-24T10:13:56Z</dcterms:created>
  <dc:creator>openpyxl</dc:creator>
  <dc:description/>
  <dc:language>en-US</dc:language>
  <cp:lastModifiedBy/>
  <dcterms:modified xsi:type="dcterms:W3CDTF">2026-10-24T10:13:57Z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